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PC\Desktop\참좋은무일복지센터 결산 및 1차추경\2023년 1차 추경\"/>
    </mc:Choice>
  </mc:AlternateContent>
  <xr:revisionPtr revIDLastSave="0" documentId="13_ncr:1_{D2213A8C-004F-4DCF-8509-898B2CAC767B}" xr6:coauthVersionLast="47" xr6:coauthVersionMax="47" xr10:uidLastSave="{00000000-0000-0000-0000-000000000000}"/>
  <bookViews>
    <workbookView xWindow="7125" yWindow="1455" windowWidth="19095" windowHeight="11715" xr2:uid="{00000000-000D-0000-FFFF-FFFF00000000}"/>
  </bookViews>
  <sheets>
    <sheet name="표지" sheetId="1" r:id="rId1"/>
    <sheet name="예산총칙" sheetId="2" r:id="rId2"/>
    <sheet name="추경예산총괄" sheetId="3" r:id="rId3"/>
    <sheet name="세입예산" sheetId="4" r:id="rId4"/>
    <sheet name="세출예산" sheetId="5" r:id="rId5"/>
    <sheet name="예산증감내용" sheetId="6" r:id="rId6"/>
  </sheets>
  <definedNames>
    <definedName name="_xlnm.Consolidate_Area" localSheetId="3">세입예산!$A$1:$P$17</definedName>
    <definedName name="_xlnm.Consolidate_Area" localSheetId="4">세출예산!$A$1:$P$15</definedName>
    <definedName name="_xlnm.Consolidate_Area" localSheetId="5">예산증감내용!$A$1:$E$17</definedName>
    <definedName name="_xlnm.Consolidate_Area" localSheetId="2">추경예산총괄!$A$1:$E$17</definedName>
    <definedName name="_xlnm.Consolidate_Area" localSheetId="0">표지!$A$1:$A$12</definedName>
    <definedName name="_xlnm.Consolidate_Area">#REF!</definedName>
    <definedName name="_xlnm.Print_Area" localSheetId="3">세입예산!$A$1:$P$17</definedName>
    <definedName name="_xlnm.Print_Area" localSheetId="4">세출예산!$A$1:$P$15</definedName>
    <definedName name="_xlnm.Print_Area" localSheetId="5">예산증감내용!$A$1:$E$16</definedName>
    <definedName name="_xlnm.Print_Area" localSheetId="0">표지!$A$1:$A$11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6" l="1"/>
  <c r="C13" i="3"/>
  <c r="C9" i="6" l="1"/>
  <c r="C7" i="6"/>
  <c r="P12" i="5" l="1"/>
  <c r="P15" i="5" l="1"/>
  <c r="E15" i="5" s="1"/>
  <c r="P14" i="4"/>
  <c r="E14" i="4" s="1"/>
  <c r="D7" i="5" l="1"/>
  <c r="C14" i="3" s="1"/>
  <c r="P9" i="5"/>
  <c r="E9" i="5" s="1"/>
  <c r="P8" i="5"/>
  <c r="E8" i="5" s="1"/>
  <c r="P17" i="4"/>
  <c r="E17" i="4" s="1"/>
  <c r="P10" i="4"/>
  <c r="P11" i="4"/>
  <c r="P9" i="4"/>
  <c r="P8" i="4"/>
  <c r="E10" i="4" l="1"/>
  <c r="D9" i="6" s="1"/>
  <c r="E9" i="6" s="1"/>
  <c r="E8" i="4"/>
  <c r="D7" i="6" s="1"/>
  <c r="E7" i="5"/>
  <c r="E16" i="4"/>
  <c r="D14" i="3" l="1"/>
  <c r="D8" i="3"/>
  <c r="E15" i="4"/>
  <c r="F8" i="4" l="1"/>
  <c r="D7" i="4" l="1"/>
  <c r="D6" i="4" s="1"/>
  <c r="D14" i="5" l="1"/>
  <c r="E12" i="5"/>
  <c r="D11" i="5"/>
  <c r="D10" i="5" s="1"/>
  <c r="F9" i="5"/>
  <c r="D6" i="5"/>
  <c r="D16" i="4"/>
  <c r="D13" i="4"/>
  <c r="C6" i="3"/>
  <c r="D13" i="5" l="1"/>
  <c r="C16" i="3"/>
  <c r="C15" i="6"/>
  <c r="D5" i="5"/>
  <c r="F12" i="5"/>
  <c r="C15" i="3"/>
  <c r="D12" i="4"/>
  <c r="C7" i="3"/>
  <c r="D15" i="4"/>
  <c r="C8" i="3"/>
  <c r="E8" i="3" s="1"/>
  <c r="F8" i="5"/>
  <c r="E7" i="4"/>
  <c r="F10" i="4"/>
  <c r="F17" i="4"/>
  <c r="E13" i="4"/>
  <c r="F14" i="4"/>
  <c r="E11" i="5"/>
  <c r="E6" i="5"/>
  <c r="E13" i="5"/>
  <c r="E14" i="5"/>
  <c r="F15" i="5"/>
  <c r="F14" i="5" l="1"/>
  <c r="D16" i="3"/>
  <c r="D15" i="6"/>
  <c r="D5" i="4"/>
  <c r="E10" i="5"/>
  <c r="E6" i="4"/>
  <c r="D7" i="3"/>
  <c r="E7" i="3" s="1"/>
  <c r="E7" i="6"/>
  <c r="C5" i="3"/>
  <c r="F11" i="5"/>
  <c r="E15" i="6"/>
  <c r="F13" i="6" s="1"/>
  <c r="F16" i="4"/>
  <c r="F7" i="4"/>
  <c r="E12" i="4"/>
  <c r="F13" i="4"/>
  <c r="F7" i="5"/>
  <c r="F6" i="5"/>
  <c r="F13" i="5"/>
  <c r="E5" i="4" l="1"/>
  <c r="F5" i="4" s="1"/>
  <c r="D13" i="3"/>
  <c r="E16" i="3"/>
  <c r="F10" i="5"/>
  <c r="D15" i="3"/>
  <c r="E5" i="5"/>
  <c r="D6" i="3"/>
  <c r="F6" i="4"/>
  <c r="E14" i="3"/>
  <c r="F15" i="4"/>
  <c r="F12" i="4"/>
  <c r="S3" i="5"/>
  <c r="F5" i="5" l="1"/>
  <c r="S4" i="5"/>
  <c r="E13" i="3"/>
  <c r="E15" i="3"/>
  <c r="E6" i="3"/>
  <c r="D5" i="3"/>
  <c r="E5" i="3" s="1"/>
  <c r="S5" i="5"/>
</calcChain>
</file>

<file path=xl/sharedStrings.xml><?xml version="1.0" encoding="utf-8"?>
<sst xmlns="http://schemas.openxmlformats.org/spreadsheetml/2006/main" count="166" uniqueCount="93">
  <si>
    <t>3. 본 예산은 사회복지법인 재무회계규칙 제 2장 예산과 결산에 의거 편성하며 집행한다.</t>
  </si>
  <si>
    <t>4. 특별회계 사업수입 등의 세입이 감소할 경우 기존사업을 축소할 수 있다.</t>
  </si>
  <si>
    <t>5. 특별회계 사업수입 등의 세입이 증가 할 경우 세입세출예산을 초과할 수 있다.</t>
  </si>
  <si>
    <t xml:space="preserve">7. 세출예산에서 초과지출이 발생할 경우에 동일관 내의 목간전용으로 부족한 예산을  </t>
  </si>
  <si>
    <t xml:space="preserve">6. 보편적으로 발생하는 지출에 있어서는 세출예산에도 불구하고 초과 집행하고 차기 </t>
  </si>
  <si>
    <t>목</t>
  </si>
  <si>
    <t>관</t>
  </si>
  <si>
    <t>잡지출</t>
  </si>
  <si>
    <t>총계</t>
  </si>
  <si>
    <t>이월금</t>
  </si>
  <si>
    <t>액수</t>
  </si>
  <si>
    <t>잡수입</t>
  </si>
  <si>
    <t>과목</t>
  </si>
  <si>
    <t>회</t>
  </si>
  <si>
    <t>×</t>
  </si>
  <si>
    <t>항</t>
  </si>
  <si>
    <t>증감율</t>
  </si>
  <si>
    <t>원</t>
  </si>
  <si>
    <t xml:space="preserve">항 </t>
  </si>
  <si>
    <t xml:space="preserve">관 </t>
  </si>
  <si>
    <t>%</t>
  </si>
  <si>
    <t xml:space="preserve"> 예산 증감사항 및 주요내용(특별회계)</t>
  </si>
  <si>
    <t>세                  입</t>
  </si>
  <si>
    <t xml:space="preserve">                (단위: 원)</t>
  </si>
  <si>
    <t>세                    출</t>
  </si>
  <si>
    <t>산출근거</t>
  </si>
  <si>
    <t>증감(B-A)</t>
  </si>
  <si>
    <t>차기년도이월금</t>
  </si>
  <si>
    <t>전년도이월금</t>
  </si>
  <si>
    <t>사회복지법인 무일복지재단</t>
  </si>
  <si>
    <t xml:space="preserve">    집행 할 수가 있다.</t>
  </si>
  <si>
    <t xml:space="preserve">   이사회에서 추가경정예산을 승인 받을 수 있다.</t>
  </si>
  <si>
    <t>기타예금이자수입</t>
  </si>
  <si>
    <t>총       계</t>
  </si>
  <si>
    <t>총        계</t>
  </si>
  <si>
    <t xml:space="preserve"> 예  산  총  칙</t>
  </si>
  <si>
    <t>○ 세입의 주요내용</t>
  </si>
  <si>
    <t>증 감(B-A)</t>
  </si>
  <si>
    <t>(단위 : 원)</t>
  </si>
  <si>
    <t>○ 세출의 주요내용</t>
  </si>
  <si>
    <t>세입</t>
    <phoneticPr fontId="20" type="noConversion"/>
  </si>
  <si>
    <t>세출</t>
    <phoneticPr fontId="20" type="noConversion"/>
  </si>
  <si>
    <t>운영충당적립금</t>
    <phoneticPr fontId="20" type="noConversion"/>
  </si>
  <si>
    <t>시설환경개선준비금</t>
    <phoneticPr fontId="20" type="noConversion"/>
  </si>
  <si>
    <t>적립금 및 준비금(특별회계)</t>
    <phoneticPr fontId="20" type="noConversion"/>
  </si>
  <si>
    <t>운영충당적립금및환경개선준비금</t>
    <phoneticPr fontId="20" type="noConversion"/>
  </si>
  <si>
    <t>회</t>
    <phoneticPr fontId="20" type="noConversion"/>
  </si>
  <si>
    <t>적립금 및 준비금 지출(특별회계)</t>
    <phoneticPr fontId="20" type="noConversion"/>
  </si>
  <si>
    <t>운영충당적립금 및 환경개선부담금 지출</t>
    <phoneticPr fontId="20" type="noConversion"/>
  </si>
  <si>
    <t>운영충당적립금 지출</t>
    <phoneticPr fontId="20" type="noConversion"/>
  </si>
  <si>
    <t>시설환경개선 준비금 지출</t>
    <phoneticPr fontId="20" type="noConversion"/>
  </si>
  <si>
    <t>적립금및준비금</t>
    <phoneticPr fontId="20" type="noConversion"/>
  </si>
  <si>
    <t>운영충당적립금및
환경개선준비금</t>
    <phoneticPr fontId="20" type="noConversion"/>
  </si>
  <si>
    <t>적립금및준비금지출</t>
    <phoneticPr fontId="20" type="noConversion"/>
  </si>
  <si>
    <t>운영충당적립금및
환경개선준비금 지출</t>
    <phoneticPr fontId="20" type="noConversion"/>
  </si>
  <si>
    <t>최초예산 (B)</t>
    <phoneticPr fontId="20" type="noConversion"/>
  </si>
  <si>
    <t>×</t>
    <phoneticPr fontId="20" type="noConversion"/>
  </si>
  <si>
    <t>항</t>
    <phoneticPr fontId="20" type="noConversion"/>
  </si>
  <si>
    <t>목</t>
    <phoneticPr fontId="20" type="noConversion"/>
  </si>
  <si>
    <t>참좋은무일복지센터</t>
    <phoneticPr fontId="20" type="noConversion"/>
  </si>
  <si>
    <t>◎운영충당적립금(주간보호)</t>
    <phoneticPr fontId="20" type="noConversion"/>
  </si>
  <si>
    <t>◎운영충당적립금(방문요양)</t>
    <phoneticPr fontId="20" type="noConversion"/>
  </si>
  <si>
    <t>◎시설환경개선준비금(주간보호)</t>
    <phoneticPr fontId="20" type="noConversion"/>
  </si>
  <si>
    <t>◎시설환경개선준비금(방문요양)</t>
    <phoneticPr fontId="20" type="noConversion"/>
  </si>
  <si>
    <t>◎전년도 이월금</t>
    <phoneticPr fontId="20" type="noConversion"/>
  </si>
  <si>
    <t>◎기타예금이자수입</t>
    <phoneticPr fontId="20" type="noConversion"/>
  </si>
  <si>
    <t>◎잡지출</t>
    <phoneticPr fontId="20" type="noConversion"/>
  </si>
  <si>
    <t>◎차기년도이월금</t>
    <phoneticPr fontId="20" type="noConversion"/>
  </si>
  <si>
    <t>◎시설 보수 및 환경개선비</t>
    <phoneticPr fontId="20" type="noConversion"/>
  </si>
  <si>
    <t>◎내구연한으로 인한 기기교체</t>
    <phoneticPr fontId="20" type="noConversion"/>
  </si>
  <si>
    <t>■ 사업장명 : 참좋은무일복지센터</t>
    <phoneticPr fontId="20" type="noConversion"/>
  </si>
  <si>
    <t xml:space="preserve">2023년 참좋은무일복지센터(특별회계) </t>
    <phoneticPr fontId="20" type="noConversion"/>
  </si>
  <si>
    <t>이월금</t>
    <phoneticPr fontId="20" type="noConversion"/>
  </si>
  <si>
    <t>이월금</t>
    <phoneticPr fontId="20" type="noConversion"/>
  </si>
  <si>
    <t>결산추경예산
(A)</t>
    <phoneticPr fontId="20" type="noConversion"/>
  </si>
  <si>
    <t>2022년</t>
    <phoneticPr fontId="20" type="noConversion"/>
  </si>
  <si>
    <t>2023년</t>
    <phoneticPr fontId="20" type="noConversion"/>
  </si>
  <si>
    <t>2023년</t>
    <phoneticPr fontId="20" type="noConversion"/>
  </si>
  <si>
    <t>잡지출</t>
    <phoneticPr fontId="20" type="noConversion"/>
  </si>
  <si>
    <t>결산예산 (A)</t>
    <phoneticPr fontId="20" type="noConversion"/>
  </si>
  <si>
    <t>최초예산
(B)</t>
    <phoneticPr fontId="20" type="noConversion"/>
  </si>
  <si>
    <t>차기년도이월금</t>
    <phoneticPr fontId="20" type="noConversion"/>
  </si>
  <si>
    <t>1차 추가경정 세입.세출 예산(안)</t>
    <phoneticPr fontId="20" type="noConversion"/>
  </si>
  <si>
    <t>1. 참좋은무일복지센터 특별회계사업의 2023년 1차 추가경정 세입.세출 예산은 다음과 같다.</t>
    <phoneticPr fontId="20" type="noConversion"/>
  </si>
  <si>
    <t>최초예산
(A)</t>
    <phoneticPr fontId="20" type="noConversion"/>
  </si>
  <si>
    <t>1차추경
(B)</t>
    <phoneticPr fontId="20" type="noConversion"/>
  </si>
  <si>
    <t>2023년 참좋은무일복지센터(특별회계) 1차추경 예산 총괄내역서</t>
    <phoneticPr fontId="20" type="noConversion"/>
  </si>
  <si>
    <t>1) 2023년 참좋은무일복지센터(특별회계) 1차추경 세입 내역</t>
    <phoneticPr fontId="20" type="noConversion"/>
  </si>
  <si>
    <t>2) 2022년 참좋은무일복지센터(특별회계) 1차추경 세출 내역</t>
    <phoneticPr fontId="20" type="noConversion"/>
  </si>
  <si>
    <t>당해년도에 운영충당적립금 및 환경개선준비금 지출 계획이 없어 차기년도 이월금으로 예산 편성</t>
    <phoneticPr fontId="20" type="noConversion"/>
  </si>
  <si>
    <r>
      <t>2. 세입.세출 예산 총액은</t>
    </r>
    <r>
      <rPr>
        <b/>
        <u/>
        <sz val="12"/>
        <color rgb="FF000000"/>
        <rFont val="굴림"/>
        <family val="3"/>
        <charset val="129"/>
      </rPr>
      <t>30,001,000</t>
    </r>
    <r>
      <rPr>
        <b/>
        <sz val="12"/>
        <color rgb="FF000000"/>
        <rFont val="굴림"/>
        <family val="3"/>
        <charset val="129"/>
      </rPr>
      <t>원</t>
    </r>
    <r>
      <rPr>
        <sz val="12"/>
        <color rgb="FF000000"/>
        <rFont val="굴림"/>
        <family val="3"/>
        <charset val="129"/>
      </rPr>
      <t>으로한다.</t>
    </r>
    <phoneticPr fontId="20" type="noConversion"/>
  </si>
  <si>
    <t>운영충당적립금 세입이 증가하여 증액 편성</t>
    <phoneticPr fontId="20" type="noConversion"/>
  </si>
  <si>
    <t>환경개선준비금 세입이 감소하여 감액 편성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</si>
</sst>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</numFmts>
  <fonts count="23" x14ac:knownFonts="1">
    <font>
      <sz val="11"/>
      <color rgb="FF000000"/>
      <name val="돋움"/>
    </font>
    <font>
      <sz val="11"/>
      <color rgb="FF000000"/>
      <name val="맑은 고딕"/>
      <family val="3"/>
      <charset val="129"/>
    </font>
    <font>
      <b/>
      <sz val="16"/>
      <color rgb="FF000000"/>
      <name val="굴림"/>
      <family val="3"/>
      <charset val="129"/>
    </font>
    <font>
      <sz val="11"/>
      <color rgb="FF000000"/>
      <name val="굴림"/>
      <family val="3"/>
      <charset val="129"/>
    </font>
    <font>
      <b/>
      <sz val="20"/>
      <color rgb="FF000000"/>
      <name val="굴림"/>
      <family val="3"/>
      <charset val="129"/>
    </font>
    <font>
      <sz val="11"/>
      <color rgb="FF000000"/>
      <name val="바탕"/>
      <family val="1"/>
      <charset val="129"/>
    </font>
    <font>
      <b/>
      <sz val="8"/>
      <color rgb="FF000000"/>
      <name val="굴림"/>
      <family val="3"/>
      <charset val="129"/>
    </font>
    <font>
      <sz val="10"/>
      <color rgb="FF000000"/>
      <name val="굴림"/>
      <family val="3"/>
      <charset val="129"/>
    </font>
    <font>
      <sz val="8"/>
      <color rgb="FF000000"/>
      <name val="돋움"/>
      <family val="3"/>
      <charset val="129"/>
    </font>
    <font>
      <b/>
      <sz val="9"/>
      <color rgb="FF000000"/>
      <name val="굴림"/>
      <family val="3"/>
      <charset val="129"/>
    </font>
    <font>
      <sz val="9"/>
      <color rgb="FF000000"/>
      <name val="굴림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바탕"/>
      <family val="1"/>
      <charset val="129"/>
    </font>
    <font>
      <b/>
      <sz val="16"/>
      <color rgb="FF000000"/>
      <name val="바탕"/>
      <family val="1"/>
      <charset val="129"/>
    </font>
    <font>
      <b/>
      <sz val="25"/>
      <color rgb="FF000000"/>
      <name val="굴림"/>
      <family val="3"/>
      <charset val="129"/>
    </font>
    <font>
      <sz val="12"/>
      <color rgb="FF000000"/>
      <name val="굴림"/>
      <family val="3"/>
      <charset val="129"/>
    </font>
    <font>
      <sz val="20"/>
      <color rgb="FF000000"/>
      <name val="굴림"/>
      <family val="3"/>
      <charset val="129"/>
    </font>
    <font>
      <b/>
      <u/>
      <sz val="12"/>
      <color rgb="FF000000"/>
      <name val="굴림"/>
      <family val="3"/>
      <charset val="129"/>
    </font>
    <font>
      <b/>
      <sz val="12"/>
      <color rgb="FF000000"/>
      <name val="굴림"/>
      <family val="3"/>
      <charset val="129"/>
    </font>
    <font>
      <sz val="11"/>
      <color rgb="FF000000"/>
      <name val="돋움"/>
      <family val="3"/>
      <charset val="129"/>
    </font>
    <font>
      <sz val="8"/>
      <name val="돋움"/>
      <family val="3"/>
      <charset val="129"/>
    </font>
    <font>
      <sz val="9"/>
      <color theme="1"/>
      <name val="굴림"/>
      <family val="3"/>
      <charset val="129"/>
    </font>
    <font>
      <sz val="16"/>
      <color rgb="FF000000"/>
      <name val="굴림"/>
      <family val="3"/>
      <charset val="129"/>
    </font>
  </fonts>
  <fills count="2">
    <fill>
      <patternFill patternType="none"/>
    </fill>
    <fill>
      <patternFill patternType="gray125"/>
    </fill>
  </fills>
  <borders count="8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4">
    <xf numFmtId="0" fontId="0" fillId="0" borderId="0">
      <alignment vertical="center"/>
    </xf>
    <xf numFmtId="41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41" fontId="19" fillId="0" borderId="0">
      <alignment vertical="center"/>
    </xf>
    <xf numFmtId="41" fontId="19" fillId="0" borderId="0">
      <alignment vertical="center"/>
    </xf>
    <xf numFmtId="41" fontId="19" fillId="0" borderId="0">
      <alignment vertical="center"/>
    </xf>
    <xf numFmtId="0" fontId="19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42" fontId="19" fillId="0" borderId="0">
      <alignment vertical="center"/>
    </xf>
    <xf numFmtId="0" fontId="1" fillId="0" borderId="0">
      <alignment vertical="center"/>
    </xf>
    <xf numFmtId="9" fontId="19" fillId="0" borderId="0">
      <alignment vertical="center"/>
    </xf>
  </cellStyleXfs>
  <cellXfs count="173">
    <xf numFmtId="0" fontId="0" fillId="0" borderId="0" xfId="0">
      <alignment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1" fontId="7" fillId="0" borderId="0" xfId="0" applyNumberFormat="1" applyFont="1" applyAlignment="1">
      <alignment horizontal="right" vertical="center"/>
    </xf>
    <xf numFmtId="41" fontId="7" fillId="0" borderId="0" xfId="0" applyNumberFormat="1" applyFont="1">
      <alignment vertical="center"/>
    </xf>
    <xf numFmtId="3" fontId="7" fillId="0" borderId="0" xfId="0" applyNumberFormat="1" applyFont="1" applyAlignment="1">
      <alignment horizontal="right" vertical="center"/>
    </xf>
    <xf numFmtId="41" fontId="8" fillId="0" borderId="0" xfId="2" applyNumberFormat="1" applyFont="1">
      <alignment vertical="center"/>
    </xf>
    <xf numFmtId="0" fontId="8" fillId="0" borderId="0" xfId="2" applyFo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3" fontId="9" fillId="0" borderId="5" xfId="0" applyNumberFormat="1" applyFont="1" applyBorder="1">
      <alignment vertical="center"/>
    </xf>
    <xf numFmtId="3" fontId="10" fillId="0" borderId="7" xfId="0" applyNumberFormat="1" applyFont="1" applyBorder="1">
      <alignment vertical="center"/>
    </xf>
    <xf numFmtId="3" fontId="10" fillId="0" borderId="8" xfId="0" applyNumberFormat="1" applyFont="1" applyBorder="1" applyAlignment="1">
      <alignment horizontal="right" vertical="center"/>
    </xf>
    <xf numFmtId="3" fontId="10" fillId="0" borderId="11" xfId="0" applyNumberFormat="1" applyFont="1" applyBorder="1">
      <alignment vertical="center"/>
    </xf>
    <xf numFmtId="3" fontId="9" fillId="0" borderId="16" xfId="0" applyNumberFormat="1" applyFont="1" applyBorder="1">
      <alignment vertical="center"/>
    </xf>
    <xf numFmtId="3" fontId="10" fillId="0" borderId="17" xfId="0" applyNumberFormat="1" applyFont="1" applyBorder="1">
      <alignment vertical="center"/>
    </xf>
    <xf numFmtId="0" fontId="10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center"/>
    </xf>
    <xf numFmtId="0" fontId="9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0" fontId="9" fillId="0" borderId="22" xfId="0" applyFont="1" applyBorder="1" applyAlignment="1">
      <alignment horizontal="center" vertical="center"/>
    </xf>
    <xf numFmtId="3" fontId="9" fillId="0" borderId="17" xfId="1" applyNumberFormat="1" applyFont="1" applyBorder="1">
      <alignment vertical="center"/>
    </xf>
    <xf numFmtId="3" fontId="9" fillId="0" borderId="21" xfId="1" applyNumberFormat="1" applyFont="1" applyBorder="1">
      <alignment vertical="center"/>
    </xf>
    <xf numFmtId="3" fontId="9" fillId="0" borderId="23" xfId="1" applyNumberFormat="1" applyFont="1" applyBorder="1">
      <alignment vertical="center"/>
    </xf>
    <xf numFmtId="0" fontId="10" fillId="0" borderId="24" xfId="0" applyFont="1" applyBorder="1" applyAlignment="1">
      <alignment vertical="center" shrinkToFit="1"/>
    </xf>
    <xf numFmtId="3" fontId="9" fillId="0" borderId="10" xfId="1" applyNumberFormat="1" applyFont="1" applyBorder="1">
      <alignment vertical="center"/>
    </xf>
    <xf numFmtId="3" fontId="10" fillId="0" borderId="7" xfId="1" applyNumberFormat="1" applyFont="1" applyBorder="1">
      <alignment vertical="center"/>
    </xf>
    <xf numFmtId="3" fontId="10" fillId="0" borderId="25" xfId="1" applyNumberFormat="1" applyFont="1" applyBorder="1">
      <alignment vertical="center"/>
    </xf>
    <xf numFmtId="0" fontId="10" fillId="0" borderId="26" xfId="0" applyFont="1" applyBorder="1" applyAlignment="1">
      <alignment vertical="center" shrinkToFit="1"/>
    </xf>
    <xf numFmtId="3" fontId="10" fillId="0" borderId="27" xfId="1" applyNumberFormat="1" applyFont="1" applyBorder="1">
      <alignment vertical="center"/>
    </xf>
    <xf numFmtId="3" fontId="10" fillId="0" borderId="28" xfId="1" applyNumberFormat="1" applyFont="1" applyBorder="1">
      <alignment vertical="center"/>
    </xf>
    <xf numFmtId="3" fontId="9" fillId="0" borderId="17" xfId="0" applyNumberFormat="1" applyFont="1" applyBorder="1">
      <alignment vertical="center"/>
    </xf>
    <xf numFmtId="3" fontId="10" fillId="0" borderId="21" xfId="1" applyNumberFormat="1" applyFont="1" applyBorder="1">
      <alignment vertical="center"/>
    </xf>
    <xf numFmtId="3" fontId="10" fillId="0" borderId="23" xfId="1" applyNumberFormat="1" applyFont="1" applyBorder="1">
      <alignment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29" xfId="0" applyFont="1" applyBorder="1" applyAlignment="1">
      <alignment horizontal="left" vertical="center"/>
    </xf>
    <xf numFmtId="3" fontId="10" fillId="0" borderId="32" xfId="1" applyNumberFormat="1" applyFont="1" applyBorder="1">
      <alignment vertical="center"/>
    </xf>
    <xf numFmtId="3" fontId="10" fillId="0" borderId="27" xfId="0" applyNumberFormat="1" applyFont="1" applyBorder="1">
      <alignment vertical="center"/>
    </xf>
    <xf numFmtId="0" fontId="10" fillId="0" borderId="30" xfId="0" applyFont="1" applyBorder="1" applyAlignment="1">
      <alignment horizontal="left" vertical="center"/>
    </xf>
    <xf numFmtId="0" fontId="10" fillId="0" borderId="34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5" fillId="0" borderId="0" xfId="0" applyFont="1">
      <alignment vertical="center"/>
    </xf>
    <xf numFmtId="0" fontId="15" fillId="0" borderId="0" xfId="0" applyFont="1" applyAlignment="1">
      <alignment vertical="center" wrapText="1"/>
    </xf>
    <xf numFmtId="3" fontId="0" fillId="0" borderId="0" xfId="0" applyNumberFormat="1">
      <alignment vertical="center"/>
    </xf>
    <xf numFmtId="3" fontId="10" fillId="0" borderId="36" xfId="0" applyNumberFormat="1" applyFont="1" applyBorder="1">
      <alignment vertical="center"/>
    </xf>
    <xf numFmtId="3" fontId="10" fillId="0" borderId="10" xfId="1" applyNumberFormat="1" applyFont="1" applyBorder="1">
      <alignment vertical="center"/>
    </xf>
    <xf numFmtId="0" fontId="10" fillId="0" borderId="31" xfId="0" applyFont="1" applyBorder="1" applyAlignment="1">
      <alignment horizontal="left" vertical="center"/>
    </xf>
    <xf numFmtId="43" fontId="9" fillId="0" borderId="22" xfId="0" applyNumberFormat="1" applyFont="1" applyBorder="1" applyAlignment="1">
      <alignment horizontal="center" vertical="center"/>
    </xf>
    <xf numFmtId="43" fontId="9" fillId="0" borderId="21" xfId="13" applyNumberFormat="1" applyFont="1" applyBorder="1">
      <alignment vertical="center"/>
    </xf>
    <xf numFmtId="43" fontId="0" fillId="0" borderId="0" xfId="0" applyNumberFormat="1">
      <alignment vertical="center"/>
    </xf>
    <xf numFmtId="0" fontId="10" fillId="0" borderId="17" xfId="0" applyFont="1" applyBorder="1" applyAlignment="1">
      <alignment horizontal="left" vertical="center"/>
    </xf>
    <xf numFmtId="0" fontId="3" fillId="0" borderId="0" xfId="0" applyFont="1">
      <alignment vertical="center"/>
    </xf>
    <xf numFmtId="43" fontId="3" fillId="0" borderId="0" xfId="0" applyNumberFormat="1" applyFont="1">
      <alignment vertical="center"/>
    </xf>
    <xf numFmtId="0" fontId="9" fillId="0" borderId="38" xfId="0" applyFont="1" applyBorder="1" applyAlignment="1">
      <alignment horizontal="center" vertical="center"/>
    </xf>
    <xf numFmtId="43" fontId="9" fillId="0" borderId="39" xfId="0" applyNumberFormat="1" applyFont="1" applyBorder="1" applyAlignment="1">
      <alignment horizontal="center" vertical="center"/>
    </xf>
    <xf numFmtId="3" fontId="10" fillId="0" borderId="11" xfId="1" applyNumberFormat="1" applyFont="1" applyBorder="1">
      <alignment vertical="center"/>
    </xf>
    <xf numFmtId="0" fontId="10" fillId="0" borderId="40" xfId="0" applyFont="1" applyBorder="1" applyAlignment="1">
      <alignment vertical="center" shrinkToFit="1"/>
    </xf>
    <xf numFmtId="3" fontId="9" fillId="0" borderId="10" xfId="1" applyNumberFormat="1" applyFont="1" applyBorder="1" applyAlignment="1">
      <alignment horizontal="right" vertical="center"/>
    </xf>
    <xf numFmtId="43" fontId="9" fillId="0" borderId="10" xfId="13" applyNumberFormat="1" applyFont="1" applyBorder="1">
      <alignment vertical="center"/>
    </xf>
    <xf numFmtId="3" fontId="10" fillId="0" borderId="27" xfId="1" applyNumberFormat="1" applyFont="1" applyBorder="1" applyAlignment="1">
      <alignment horizontal="right" vertical="center"/>
    </xf>
    <xf numFmtId="43" fontId="10" fillId="0" borderId="10" xfId="13" applyNumberFormat="1" applyFont="1" applyBorder="1">
      <alignment vertical="center"/>
    </xf>
    <xf numFmtId="0" fontId="10" fillId="0" borderId="41" xfId="0" applyFont="1" applyBorder="1" applyAlignment="1">
      <alignment horizontal="left" vertical="center"/>
    </xf>
    <xf numFmtId="3" fontId="10" fillId="0" borderId="14" xfId="1" applyNumberFormat="1" applyFont="1" applyBorder="1" applyAlignment="1">
      <alignment horizontal="right" vertical="center"/>
    </xf>
    <xf numFmtId="43" fontId="10" fillId="0" borderId="14" xfId="13" applyNumberFormat="1" applyFont="1" applyBorder="1">
      <alignment vertical="center"/>
    </xf>
    <xf numFmtId="3" fontId="10" fillId="0" borderId="42" xfId="1" applyNumberFormat="1" applyFont="1" applyBorder="1">
      <alignment vertical="center"/>
    </xf>
    <xf numFmtId="0" fontId="7" fillId="0" borderId="0" xfId="0" applyFont="1">
      <alignment vertical="center"/>
    </xf>
    <xf numFmtId="3" fontId="10" fillId="0" borderId="5" xfId="0" applyNumberFormat="1" applyFont="1" applyBorder="1">
      <alignment vertical="center"/>
    </xf>
    <xf numFmtId="0" fontId="19" fillId="0" borderId="0" xfId="0" applyFont="1">
      <alignment vertical="center"/>
    </xf>
    <xf numFmtId="0" fontId="6" fillId="0" borderId="0" xfId="0" applyFont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41" fontId="8" fillId="0" borderId="0" xfId="2" applyNumberFormat="1" applyFont="1" applyAlignment="1">
      <alignment vertical="center" shrinkToFit="1"/>
    </xf>
    <xf numFmtId="0" fontId="8" fillId="0" borderId="0" xfId="2" applyFont="1" applyAlignment="1">
      <alignment vertical="center" shrinkToFit="1"/>
    </xf>
    <xf numFmtId="3" fontId="10" fillId="0" borderId="10" xfId="0" applyNumberFormat="1" applyFont="1" applyBorder="1">
      <alignment vertical="center"/>
    </xf>
    <xf numFmtId="3" fontId="21" fillId="0" borderId="25" xfId="1" applyNumberFormat="1" applyFont="1" applyBorder="1">
      <alignment vertical="center"/>
    </xf>
    <xf numFmtId="3" fontId="9" fillId="0" borderId="10" xfId="0" applyNumberFormat="1" applyFont="1" applyBorder="1">
      <alignment vertical="center"/>
    </xf>
    <xf numFmtId="0" fontId="9" fillId="0" borderId="0" xfId="0" applyFont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 shrinkToFit="1"/>
    </xf>
    <xf numFmtId="3" fontId="10" fillId="0" borderId="64" xfId="0" applyNumberFormat="1" applyFont="1" applyBorder="1">
      <alignment vertical="center"/>
    </xf>
    <xf numFmtId="0" fontId="9" fillId="0" borderId="66" xfId="0" applyFont="1" applyBorder="1" applyAlignment="1">
      <alignment horizontal="center" vertical="center" shrinkToFit="1"/>
    </xf>
    <xf numFmtId="3" fontId="10" fillId="0" borderId="67" xfId="0" applyNumberFormat="1" applyFont="1" applyBorder="1">
      <alignment vertical="center"/>
    </xf>
    <xf numFmtId="0" fontId="10" fillId="0" borderId="33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3" fontId="10" fillId="0" borderId="18" xfId="0" applyNumberFormat="1" applyFont="1" applyBorder="1" applyAlignment="1">
      <alignment horizontal="right" vertical="center"/>
    </xf>
    <xf numFmtId="0" fontId="10" fillId="0" borderId="27" xfId="0" applyFont="1" applyBorder="1" applyAlignment="1">
      <alignment horizontal="left" vertical="center"/>
    </xf>
    <xf numFmtId="0" fontId="10" fillId="0" borderId="19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 shrinkToFit="1"/>
    </xf>
    <xf numFmtId="0" fontId="10" fillId="0" borderId="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shrinkToFit="1"/>
    </xf>
    <xf numFmtId="3" fontId="10" fillId="0" borderId="14" xfId="0" applyNumberFormat="1" applyFont="1" applyBorder="1">
      <alignment vertical="center"/>
    </xf>
    <xf numFmtId="0" fontId="0" fillId="0" borderId="54" xfId="0" applyBorder="1">
      <alignment vertical="center"/>
    </xf>
    <xf numFmtId="0" fontId="10" fillId="0" borderId="10" xfId="0" applyFont="1" applyBorder="1" applyAlignment="1">
      <alignment horizontal="left" vertical="center"/>
    </xf>
    <xf numFmtId="0" fontId="10" fillId="0" borderId="35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41" fontId="10" fillId="0" borderId="26" xfId="1" applyFont="1" applyBorder="1">
      <alignment vertical="center"/>
    </xf>
    <xf numFmtId="41" fontId="10" fillId="0" borderId="37" xfId="1" applyFont="1" applyBorder="1">
      <alignment vertical="center"/>
    </xf>
    <xf numFmtId="41" fontId="10" fillId="0" borderId="69" xfId="1" applyFont="1" applyBorder="1">
      <alignment vertical="center"/>
    </xf>
    <xf numFmtId="0" fontId="10" fillId="0" borderId="70" xfId="0" applyFont="1" applyBorder="1" applyAlignment="1">
      <alignment horizontal="center" vertical="center"/>
    </xf>
    <xf numFmtId="0" fontId="10" fillId="0" borderId="71" xfId="0" applyFont="1" applyBorder="1" applyAlignment="1">
      <alignment horizontal="center" vertical="center"/>
    </xf>
    <xf numFmtId="3" fontId="10" fillId="0" borderId="31" xfId="0" applyNumberFormat="1" applyFont="1" applyBorder="1">
      <alignment vertical="center"/>
    </xf>
    <xf numFmtId="3" fontId="10" fillId="0" borderId="71" xfId="1" applyNumberFormat="1" applyFont="1" applyBorder="1">
      <alignment vertical="center"/>
    </xf>
    <xf numFmtId="3" fontId="10" fillId="0" borderId="72" xfId="1" applyNumberFormat="1" applyFont="1" applyBorder="1">
      <alignment vertical="center"/>
    </xf>
    <xf numFmtId="41" fontId="10" fillId="0" borderId="73" xfId="1" applyFont="1" applyBorder="1">
      <alignment vertical="center"/>
    </xf>
    <xf numFmtId="43" fontId="10" fillId="0" borderId="21" xfId="13" applyNumberFormat="1" applyFont="1" applyBorder="1">
      <alignment vertical="center"/>
    </xf>
    <xf numFmtId="43" fontId="10" fillId="0" borderId="30" xfId="13" applyNumberFormat="1" applyFont="1" applyBorder="1">
      <alignment vertical="center"/>
    </xf>
    <xf numFmtId="43" fontId="0" fillId="0" borderId="54" xfId="0" applyNumberFormat="1" applyBorder="1">
      <alignment vertical="center"/>
    </xf>
    <xf numFmtId="3" fontId="10" fillId="0" borderId="14" xfId="1" applyNumberFormat="1" applyFont="1" applyBorder="1">
      <alignment vertical="center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 shrinkToFit="1"/>
    </xf>
    <xf numFmtId="3" fontId="10" fillId="0" borderId="75" xfId="0" applyNumberFormat="1" applyFont="1" applyBorder="1">
      <alignment vertical="center"/>
    </xf>
    <xf numFmtId="0" fontId="22" fillId="0" borderId="0" xfId="0" applyFont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47" xfId="0" applyFont="1" applyBorder="1" applyAlignment="1">
      <alignment horizontal="center" vertical="center"/>
    </xf>
    <xf numFmtId="0" fontId="10" fillId="0" borderId="48" xfId="0" applyFont="1" applyBorder="1" applyAlignment="1">
      <alignment horizontal="left" vertical="center"/>
    </xf>
    <xf numFmtId="0" fontId="10" fillId="0" borderId="25" xfId="0" applyFont="1" applyBorder="1" applyAlignment="1">
      <alignment horizontal="left" vertical="center"/>
    </xf>
    <xf numFmtId="0" fontId="10" fillId="0" borderId="35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9" fillId="0" borderId="49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3" fontId="10" fillId="0" borderId="7" xfId="0" applyNumberFormat="1" applyFont="1" applyBorder="1" applyAlignment="1">
      <alignment horizontal="left" vertical="center" wrapText="1"/>
    </xf>
    <xf numFmtId="3" fontId="10" fillId="0" borderId="25" xfId="0" applyNumberFormat="1" applyFont="1" applyBorder="1" applyAlignment="1">
      <alignment horizontal="left" vertical="center" wrapText="1"/>
    </xf>
    <xf numFmtId="3" fontId="10" fillId="0" borderId="65" xfId="0" applyNumberFormat="1" applyFont="1" applyBorder="1" applyAlignment="1">
      <alignment horizontal="left" vertical="center" wrapText="1"/>
    </xf>
    <xf numFmtId="0" fontId="9" fillId="0" borderId="59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0" fillId="0" borderId="68" xfId="0" applyFont="1" applyBorder="1" applyAlignment="1">
      <alignment horizontal="center" vertical="center" wrapText="1"/>
    </xf>
    <xf numFmtId="0" fontId="10" fillId="0" borderId="74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0" fillId="0" borderId="58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3" fontId="10" fillId="0" borderId="7" xfId="0" applyNumberFormat="1" applyFont="1" applyBorder="1" applyAlignment="1">
      <alignment horizontal="left" vertical="center"/>
    </xf>
    <xf numFmtId="3" fontId="10" fillId="0" borderId="25" xfId="0" applyNumberFormat="1" applyFont="1" applyBorder="1" applyAlignment="1">
      <alignment horizontal="left" vertical="center"/>
    </xf>
    <xf numFmtId="3" fontId="10" fillId="0" borderId="65" xfId="0" applyNumberFormat="1" applyFont="1" applyBorder="1" applyAlignment="1">
      <alignment horizontal="left" vertical="center"/>
    </xf>
    <xf numFmtId="0" fontId="10" fillId="0" borderId="76" xfId="0" applyFont="1" applyBorder="1" applyAlignment="1">
      <alignment horizontal="center" vertical="center" wrapText="1"/>
    </xf>
    <xf numFmtId="0" fontId="10" fillId="0" borderId="57" xfId="0" applyFont="1" applyBorder="1" applyAlignment="1">
      <alignment horizontal="center" vertical="center" wrapText="1"/>
    </xf>
    <xf numFmtId="0" fontId="10" fillId="0" borderId="77" xfId="0" applyFont="1" applyBorder="1" applyAlignment="1">
      <alignment horizontal="center" vertical="center" wrapText="1"/>
    </xf>
    <xf numFmtId="3" fontId="10" fillId="0" borderId="78" xfId="0" applyNumberFormat="1" applyFont="1" applyBorder="1">
      <alignment vertical="center"/>
    </xf>
    <xf numFmtId="3" fontId="10" fillId="0" borderId="79" xfId="0" applyNumberFormat="1" applyFont="1" applyBorder="1">
      <alignment vertical="center"/>
    </xf>
  </cellXfs>
  <cellStyles count="14">
    <cellStyle name="백분율" xfId="13" builtinId="5"/>
    <cellStyle name="쉼표 [0]" xfId="1" builtinId="6"/>
    <cellStyle name="쉼표 [0] 2" xfId="5" xr:uid="{00000000-0005-0000-0000-000002000000}"/>
    <cellStyle name="쉼표 [0] 3" xfId="6" xr:uid="{00000000-0005-0000-0000-000003000000}"/>
    <cellStyle name="쉼표 [0] 4" xfId="4" xr:uid="{00000000-0005-0000-0000-000004000000}"/>
    <cellStyle name="통화 [0] 2" xfId="11" xr:uid="{00000000-0005-0000-0000-000005000000}"/>
    <cellStyle name="표준" xfId="0" builtinId="0"/>
    <cellStyle name="표준 2" xfId="2" xr:uid="{00000000-0005-0000-0000-000007000000}"/>
    <cellStyle name="표준 2 2" xfId="10" xr:uid="{00000000-0005-0000-0000-000008000000}"/>
    <cellStyle name="표준 2 3" xfId="12" xr:uid="{00000000-0005-0000-0000-000009000000}"/>
    <cellStyle name="표준 2 4" xfId="7" xr:uid="{00000000-0005-0000-0000-00000A000000}"/>
    <cellStyle name="표준 3" xfId="8" xr:uid="{00000000-0005-0000-0000-00000B000000}"/>
    <cellStyle name="표준 4" xfId="9" xr:uid="{00000000-0005-0000-0000-00000C000000}"/>
    <cellStyle name="표준 5" xfId="3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4"/>
  <sheetViews>
    <sheetView tabSelected="1" view="pageBreakPreview" zoomScale="80" zoomScaleSheetLayoutView="80" workbookViewId="0">
      <selection activeCell="A3" sqref="A3"/>
    </sheetView>
  </sheetViews>
  <sheetFormatPr defaultRowHeight="13.5" x14ac:dyDescent="0.15"/>
  <cols>
    <col min="1" max="1" width="121.44140625" customWidth="1"/>
  </cols>
  <sheetData>
    <row r="1" spans="1:1" ht="84.75" customHeight="1" x14ac:dyDescent="0.15">
      <c r="A1" s="1"/>
    </row>
    <row r="2" spans="1:1" ht="30" customHeight="1" x14ac:dyDescent="0.15">
      <c r="A2" s="27" t="s">
        <v>71</v>
      </c>
    </row>
    <row r="3" spans="1:1" ht="30" customHeight="1" x14ac:dyDescent="0.4">
      <c r="A3" s="28" t="s">
        <v>82</v>
      </c>
    </row>
    <row r="4" spans="1:1" ht="30" customHeight="1" x14ac:dyDescent="0.15">
      <c r="A4" s="2"/>
    </row>
    <row r="5" spans="1:1" ht="30" customHeight="1" x14ac:dyDescent="0.15">
      <c r="A5" s="2"/>
    </row>
    <row r="6" spans="1:1" ht="231" customHeight="1" x14ac:dyDescent="0.3">
      <c r="A6" s="96">
        <v>2022.11</v>
      </c>
    </row>
    <row r="7" spans="1:1" ht="217.5" customHeight="1" x14ac:dyDescent="0.15">
      <c r="A7" s="2"/>
    </row>
    <row r="8" spans="1:1" ht="30" customHeight="1" x14ac:dyDescent="0.15">
      <c r="A8" s="3" t="s">
        <v>29</v>
      </c>
    </row>
    <row r="9" spans="1:1" ht="30" customHeight="1" x14ac:dyDescent="0.15">
      <c r="A9" s="4" t="s">
        <v>59</v>
      </c>
    </row>
    <row r="10" spans="1:1" x14ac:dyDescent="0.15">
      <c r="A10" s="5"/>
    </row>
    <row r="11" spans="1:1" x14ac:dyDescent="0.15">
      <c r="A11" s="5"/>
    </row>
    <row r="12" spans="1:1" x14ac:dyDescent="0.15">
      <c r="A12" s="5"/>
    </row>
    <row r="13" spans="1:1" x14ac:dyDescent="0.15">
      <c r="A13" s="5"/>
    </row>
    <row r="14" spans="1:1" x14ac:dyDescent="0.15">
      <c r="A14" s="5"/>
    </row>
  </sheetData>
  <phoneticPr fontId="20" type="noConversion"/>
  <pageMargins left="0.74750000238418579" right="0.74750000238418579" top="0.98416668176651001" bottom="0.98416668176651001" header="0.51138889789581299" footer="0.51138889789581299"/>
  <pageSetup paperSize="9" scale="72" firstPageNumber="183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0"/>
  <sheetViews>
    <sheetView view="pageBreakPreview" topLeftCell="A5" zoomScale="80" zoomScaleNormal="100" zoomScaleSheetLayoutView="80" workbookViewId="0">
      <selection activeCell="A5" sqref="A5"/>
    </sheetView>
  </sheetViews>
  <sheetFormatPr defaultRowHeight="13.5" x14ac:dyDescent="0.15"/>
  <cols>
    <col min="1" max="1" width="83.33203125" customWidth="1"/>
  </cols>
  <sheetData>
    <row r="1" spans="1:1" ht="30" customHeight="1" x14ac:dyDescent="0.3">
      <c r="A1" s="51" t="s">
        <v>35</v>
      </c>
    </row>
    <row r="2" spans="1:1" ht="30" customHeight="1" x14ac:dyDescent="0.15">
      <c r="A2" s="52"/>
    </row>
    <row r="3" spans="1:1" ht="30" customHeight="1" x14ac:dyDescent="0.15">
      <c r="A3" s="53" t="s">
        <v>83</v>
      </c>
    </row>
    <row r="4" spans="1:1" ht="30" customHeight="1" x14ac:dyDescent="0.15">
      <c r="A4" s="53"/>
    </row>
    <row r="5" spans="1:1" ht="30" customHeight="1" x14ac:dyDescent="0.15">
      <c r="A5" s="53" t="s">
        <v>90</v>
      </c>
    </row>
    <row r="6" spans="1:1" ht="30" customHeight="1" x14ac:dyDescent="0.15">
      <c r="A6" s="53"/>
    </row>
    <row r="7" spans="1:1" ht="30" customHeight="1" x14ac:dyDescent="0.15">
      <c r="A7" s="53" t="s">
        <v>0</v>
      </c>
    </row>
    <row r="8" spans="1:1" ht="30" customHeight="1" x14ac:dyDescent="0.15">
      <c r="A8" s="53"/>
    </row>
    <row r="9" spans="1:1" ht="30" customHeight="1" x14ac:dyDescent="0.15">
      <c r="A9" s="53" t="s">
        <v>1</v>
      </c>
    </row>
    <row r="10" spans="1:1" ht="30" customHeight="1" x14ac:dyDescent="0.15">
      <c r="A10" s="53"/>
    </row>
    <row r="11" spans="1:1" ht="30" customHeight="1" x14ac:dyDescent="0.15">
      <c r="A11" s="53" t="s">
        <v>2</v>
      </c>
    </row>
    <row r="12" spans="1:1" ht="30" customHeight="1" x14ac:dyDescent="0.15">
      <c r="A12" s="53"/>
    </row>
    <row r="13" spans="1:1" ht="30" customHeight="1" x14ac:dyDescent="0.15">
      <c r="A13" s="53" t="s">
        <v>4</v>
      </c>
    </row>
    <row r="14" spans="1:1" ht="30" customHeight="1" x14ac:dyDescent="0.15">
      <c r="A14" s="53" t="s">
        <v>31</v>
      </c>
    </row>
    <row r="15" spans="1:1" ht="30" customHeight="1" x14ac:dyDescent="0.15">
      <c r="A15" s="53"/>
    </row>
    <row r="16" spans="1:1" ht="30" customHeight="1" x14ac:dyDescent="0.15">
      <c r="A16" s="53" t="s">
        <v>3</v>
      </c>
    </row>
    <row r="17" spans="1:1" ht="30" customHeight="1" x14ac:dyDescent="0.15">
      <c r="A17" s="52" t="s">
        <v>30</v>
      </c>
    </row>
    <row r="18" spans="1:1" ht="14.25" x14ac:dyDescent="0.15">
      <c r="A18" s="22"/>
    </row>
    <row r="19" spans="1:1" ht="14.25" x14ac:dyDescent="0.15">
      <c r="A19" s="23"/>
    </row>
    <row r="20" spans="1:1" ht="20.25" x14ac:dyDescent="0.25">
      <c r="A20" s="24"/>
    </row>
  </sheetData>
  <phoneticPr fontId="2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>
    <oddFooter>&amp;C&amp;"굴림,보통"&amp;9 &amp;R&amp;"굴림,보통"&amp;9참좋은무일복지센터(2023.02.13)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7"/>
  <sheetViews>
    <sheetView showGridLines="0" view="pageBreakPreview" zoomScale="115" zoomScaleNormal="100" zoomScaleSheetLayoutView="115" workbookViewId="0">
      <selection sqref="A1:E1"/>
    </sheetView>
  </sheetViews>
  <sheetFormatPr defaultRowHeight="13.5" x14ac:dyDescent="0.15"/>
  <cols>
    <col min="1" max="1" width="14.88671875" style="12" customWidth="1"/>
    <col min="2" max="2" width="15.88671875" style="84" customWidth="1"/>
    <col min="3" max="4" width="13.77734375" style="12" customWidth="1"/>
    <col min="5" max="5" width="15.21875" style="12" customWidth="1"/>
  </cols>
  <sheetData>
    <row r="1" spans="1:5" ht="39" customHeight="1" x14ac:dyDescent="0.15">
      <c r="A1" s="126" t="s">
        <v>86</v>
      </c>
      <c r="B1" s="126"/>
      <c r="C1" s="126"/>
      <c r="D1" s="126"/>
      <c r="E1" s="126"/>
    </row>
    <row r="2" spans="1:5" ht="18" customHeight="1" x14ac:dyDescent="0.15">
      <c r="A2" s="6"/>
      <c r="B2" s="79"/>
      <c r="C2" s="6"/>
      <c r="D2" s="6"/>
      <c r="E2" s="21" t="s">
        <v>38</v>
      </c>
    </row>
    <row r="3" spans="1:5" ht="21" customHeight="1" x14ac:dyDescent="0.15">
      <c r="A3" s="127" t="s">
        <v>22</v>
      </c>
      <c r="B3" s="128"/>
      <c r="C3" s="128"/>
      <c r="D3" s="128"/>
      <c r="E3" s="129"/>
    </row>
    <row r="4" spans="1:5" ht="21" customHeight="1" x14ac:dyDescent="0.15">
      <c r="A4" s="13" t="s">
        <v>6</v>
      </c>
      <c r="B4" s="80" t="s">
        <v>15</v>
      </c>
      <c r="C4" s="123" t="s">
        <v>74</v>
      </c>
      <c r="D4" s="124" t="s">
        <v>80</v>
      </c>
      <c r="E4" s="14" t="s">
        <v>37</v>
      </c>
    </row>
    <row r="5" spans="1:5" ht="21" customHeight="1" thickTop="1" x14ac:dyDescent="0.15">
      <c r="A5" s="130" t="s">
        <v>34</v>
      </c>
      <c r="B5" s="131"/>
      <c r="C5" s="15">
        <f>SUM(C6:C8)</f>
        <v>14001000</v>
      </c>
      <c r="D5" s="15">
        <f>SUM(D6:D8)</f>
        <v>30001000</v>
      </c>
      <c r="E5" s="19">
        <f>D5-C5</f>
        <v>16000000</v>
      </c>
    </row>
    <row r="6" spans="1:5" ht="21" customHeight="1" x14ac:dyDescent="0.15">
      <c r="A6" s="99" t="s">
        <v>51</v>
      </c>
      <c r="B6" s="100" t="s">
        <v>52</v>
      </c>
      <c r="C6" s="16">
        <f>세입예산!D6</f>
        <v>14000000</v>
      </c>
      <c r="D6" s="16">
        <f>세입예산!E6</f>
        <v>30000000</v>
      </c>
      <c r="E6" s="17">
        <f>D6-C6</f>
        <v>16000000</v>
      </c>
    </row>
    <row r="7" spans="1:5" ht="21" customHeight="1" x14ac:dyDescent="0.15">
      <c r="A7" s="99" t="s">
        <v>72</v>
      </c>
      <c r="B7" s="100" t="s">
        <v>73</v>
      </c>
      <c r="C7" s="16">
        <f>세입예산!D13</f>
        <v>0</v>
      </c>
      <c r="D7" s="16">
        <f>세입예산!E13</f>
        <v>0</v>
      </c>
      <c r="E7" s="17">
        <f>D7-C7</f>
        <v>0</v>
      </c>
    </row>
    <row r="8" spans="1:5" ht="21" customHeight="1" x14ac:dyDescent="0.15">
      <c r="A8" s="102" t="s">
        <v>11</v>
      </c>
      <c r="B8" s="103" t="s">
        <v>11</v>
      </c>
      <c r="C8" s="104">
        <f>세입예산!D16</f>
        <v>1000</v>
      </c>
      <c r="D8" s="104">
        <f>세입예산!E16</f>
        <v>1000</v>
      </c>
      <c r="E8" s="97">
        <f>D8-C8</f>
        <v>0</v>
      </c>
    </row>
    <row r="9" spans="1:5" ht="21" customHeight="1" x14ac:dyDescent="0.15">
      <c r="A9" s="7"/>
      <c r="B9" s="81"/>
      <c r="C9" s="8"/>
      <c r="D9" s="9"/>
      <c r="E9" s="10"/>
    </row>
    <row r="10" spans="1:5" ht="21" customHeight="1" x14ac:dyDescent="0.15">
      <c r="A10" s="76"/>
      <c r="B10" s="82"/>
      <c r="C10" s="76"/>
      <c r="D10" s="76"/>
      <c r="E10" s="21" t="s">
        <v>38</v>
      </c>
    </row>
    <row r="11" spans="1:5" ht="21" customHeight="1" x14ac:dyDescent="0.15">
      <c r="A11" s="127" t="s">
        <v>24</v>
      </c>
      <c r="B11" s="128"/>
      <c r="C11" s="128"/>
      <c r="D11" s="128"/>
      <c r="E11" s="129"/>
    </row>
    <row r="12" spans="1:5" ht="21" customHeight="1" thickBot="1" x14ac:dyDescent="0.2">
      <c r="A12" s="13" t="s">
        <v>6</v>
      </c>
      <c r="B12" s="80" t="s">
        <v>15</v>
      </c>
      <c r="C12" s="123" t="s">
        <v>74</v>
      </c>
      <c r="D12" s="124" t="s">
        <v>80</v>
      </c>
      <c r="E12" s="14" t="s">
        <v>37</v>
      </c>
    </row>
    <row r="13" spans="1:5" ht="21" customHeight="1" thickTop="1" x14ac:dyDescent="0.15">
      <c r="A13" s="130" t="s">
        <v>33</v>
      </c>
      <c r="B13" s="131"/>
      <c r="C13" s="15">
        <f>SUM(C14:C16)</f>
        <v>14001000</v>
      </c>
      <c r="D13" s="15">
        <f>SUM(D14:D16)</f>
        <v>30001000</v>
      </c>
      <c r="E13" s="19">
        <f>D13-C13</f>
        <v>16000000</v>
      </c>
    </row>
    <row r="14" spans="1:5" ht="21" customHeight="1" x14ac:dyDescent="0.15">
      <c r="A14" s="101" t="s">
        <v>53</v>
      </c>
      <c r="B14" s="100" t="s">
        <v>54</v>
      </c>
      <c r="C14" s="20">
        <f>세출예산!D7</f>
        <v>0</v>
      </c>
      <c r="D14" s="20">
        <f>세출예산!E7</f>
        <v>0</v>
      </c>
      <c r="E14" s="55">
        <f>D14-C14</f>
        <v>0</v>
      </c>
    </row>
    <row r="15" spans="1:5" ht="21" customHeight="1" x14ac:dyDescent="0.15">
      <c r="A15" s="101" t="s">
        <v>78</v>
      </c>
      <c r="B15" s="100" t="s">
        <v>78</v>
      </c>
      <c r="C15" s="20">
        <f>세출예산!D10</f>
        <v>0</v>
      </c>
      <c r="D15" s="20">
        <f>세출예산!E10</f>
        <v>0</v>
      </c>
      <c r="E15" s="55">
        <f>D15-C15</f>
        <v>0</v>
      </c>
    </row>
    <row r="16" spans="1:5" ht="21" customHeight="1" x14ac:dyDescent="0.15">
      <c r="A16" s="101" t="s">
        <v>72</v>
      </c>
      <c r="B16" s="100" t="s">
        <v>72</v>
      </c>
      <c r="C16" s="20">
        <f>세출예산!D14</f>
        <v>14001000</v>
      </c>
      <c r="D16" s="20">
        <f>세출예산!E14</f>
        <v>30001000</v>
      </c>
      <c r="E16" s="55">
        <f>D16-C16</f>
        <v>16000000</v>
      </c>
    </row>
    <row r="17" spans="1:2" x14ac:dyDescent="0.15">
      <c r="A17" s="11"/>
      <c r="B17" s="83"/>
    </row>
  </sheetData>
  <mergeCells count="5">
    <mergeCell ref="A1:E1"/>
    <mergeCell ref="A3:E3"/>
    <mergeCell ref="A5:B5"/>
    <mergeCell ref="A11:E11"/>
    <mergeCell ref="A13:B13"/>
  </mergeCells>
  <phoneticPr fontId="20" type="noConversion"/>
  <pageMargins left="0.78740157480314965" right="0.74803149606299213" top="0.98425196850393704" bottom="0.98425196850393704" header="0.51181102362204722" footer="0.51181102362204722"/>
  <pageSetup paperSize="9" firstPageNumber="2" orientation="portrait" useFirstPageNumber="1" r:id="rId1"/>
  <headerFooter>
    <oddFooter>&amp;R&amp;"굴림,보통"&amp;9참좋은무일복지센터(2023.02.13)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8"/>
  <sheetViews>
    <sheetView showGridLines="0" view="pageBreakPreview" topLeftCell="A2" zoomScaleNormal="100" zoomScaleSheetLayoutView="100" workbookViewId="0">
      <selection activeCell="A2" sqref="A2"/>
    </sheetView>
  </sheetViews>
  <sheetFormatPr defaultRowHeight="13.5" x14ac:dyDescent="0.15"/>
  <cols>
    <col min="1" max="1" width="8.88671875" customWidth="1"/>
    <col min="2" max="2" width="11.109375" customWidth="1"/>
    <col min="3" max="3" width="13.33203125" customWidth="1"/>
    <col min="4" max="5" width="12.88671875" customWidth="1"/>
    <col min="6" max="6" width="11.77734375" customWidth="1"/>
    <col min="7" max="7" width="9" style="60" customWidth="1"/>
    <col min="8" max="8" width="22.21875" customWidth="1"/>
    <col min="9" max="9" width="9.77734375" customWidth="1"/>
    <col min="10" max="10" width="3.88671875" customWidth="1"/>
    <col min="11" max="11" width="2.88671875" customWidth="1"/>
    <col min="12" max="12" width="3.6640625" customWidth="1"/>
    <col min="13" max="13" width="3.5546875" customWidth="1"/>
    <col min="14" max="15" width="1.33203125" customWidth="1"/>
    <col min="16" max="16" width="9.5546875" customWidth="1"/>
  </cols>
  <sheetData>
    <row r="1" spans="1:16" ht="20.100000000000001" customHeight="1" x14ac:dyDescent="0.15">
      <c r="A1" s="141" t="s">
        <v>87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</row>
    <row r="2" spans="1:16" ht="20.100000000000001" customHeight="1" x14ac:dyDescent="0.15">
      <c r="A2" s="62"/>
      <c r="B2" s="62"/>
      <c r="C2" s="62"/>
      <c r="D2" s="62"/>
      <c r="E2" s="62"/>
      <c r="F2" s="62"/>
      <c r="G2" s="63"/>
      <c r="H2" s="62"/>
      <c r="I2" s="62"/>
      <c r="J2" s="62"/>
      <c r="K2" s="62"/>
      <c r="L2" s="62"/>
      <c r="M2" s="62"/>
      <c r="N2" s="62"/>
      <c r="O2" s="62"/>
      <c r="P2" s="21" t="s">
        <v>23</v>
      </c>
    </row>
    <row r="3" spans="1:16" ht="21" customHeight="1" x14ac:dyDescent="0.15">
      <c r="A3" s="142" t="s">
        <v>12</v>
      </c>
      <c r="B3" s="143"/>
      <c r="C3" s="128"/>
      <c r="D3" s="144" t="s">
        <v>84</v>
      </c>
      <c r="E3" s="144" t="s">
        <v>85</v>
      </c>
      <c r="F3" s="147" t="s">
        <v>37</v>
      </c>
      <c r="G3" s="147"/>
      <c r="H3" s="146" t="s">
        <v>25</v>
      </c>
      <c r="I3" s="146"/>
      <c r="J3" s="146"/>
      <c r="K3" s="146"/>
      <c r="L3" s="146"/>
      <c r="M3" s="146"/>
      <c r="N3" s="146"/>
      <c r="O3" s="146"/>
      <c r="P3" s="146"/>
    </row>
    <row r="4" spans="1:16" ht="21" customHeight="1" x14ac:dyDescent="0.15">
      <c r="A4" s="13" t="s">
        <v>19</v>
      </c>
      <c r="B4" s="30" t="s">
        <v>18</v>
      </c>
      <c r="C4" s="30" t="s">
        <v>5</v>
      </c>
      <c r="D4" s="145"/>
      <c r="E4" s="145"/>
      <c r="F4" s="30" t="s">
        <v>10</v>
      </c>
      <c r="G4" s="58" t="s">
        <v>16</v>
      </c>
      <c r="H4" s="146"/>
      <c r="I4" s="146"/>
      <c r="J4" s="146"/>
      <c r="K4" s="146"/>
      <c r="L4" s="146"/>
      <c r="M4" s="146"/>
      <c r="N4" s="146"/>
      <c r="O4" s="146"/>
      <c r="P4" s="146"/>
    </row>
    <row r="5" spans="1:16" ht="21" customHeight="1" x14ac:dyDescent="0.15">
      <c r="A5" s="130" t="s">
        <v>8</v>
      </c>
      <c r="B5" s="137"/>
      <c r="C5" s="131"/>
      <c r="D5" s="31">
        <f>D6++D12+D15</f>
        <v>14001000</v>
      </c>
      <c r="E5" s="31">
        <f>E6+E12+E15</f>
        <v>30001000</v>
      </c>
      <c r="F5" s="31">
        <f>E5-D5</f>
        <v>16000000</v>
      </c>
      <c r="G5" s="59">
        <v>0</v>
      </c>
      <c r="H5" s="32"/>
      <c r="I5" s="33"/>
      <c r="J5" s="33"/>
      <c r="K5" s="33"/>
      <c r="L5" s="33"/>
      <c r="M5" s="33"/>
      <c r="N5" s="33"/>
      <c r="O5" s="33"/>
      <c r="P5" s="34"/>
    </row>
    <row r="6" spans="1:16" ht="21" customHeight="1" x14ac:dyDescent="0.15">
      <c r="A6" s="138" t="s">
        <v>44</v>
      </c>
      <c r="B6" s="139"/>
      <c r="C6" s="135"/>
      <c r="D6" s="35">
        <f>D7</f>
        <v>14000000</v>
      </c>
      <c r="E6" s="35">
        <f>E7</f>
        <v>30000000</v>
      </c>
      <c r="F6" s="31">
        <f>E6-D6</f>
        <v>16000000</v>
      </c>
      <c r="G6" s="119">
        <v>0</v>
      </c>
      <c r="H6" s="36"/>
      <c r="I6" s="37"/>
      <c r="J6" s="37"/>
      <c r="K6" s="37"/>
      <c r="L6" s="37"/>
      <c r="M6" s="37"/>
      <c r="N6" s="37"/>
      <c r="O6" s="37"/>
      <c r="P6" s="38"/>
    </row>
    <row r="7" spans="1:16" ht="21" customHeight="1" x14ac:dyDescent="0.15">
      <c r="A7" s="140"/>
      <c r="B7" s="136" t="s">
        <v>45</v>
      </c>
      <c r="C7" s="135"/>
      <c r="D7" s="56">
        <f>+D8+D10</f>
        <v>14000000</v>
      </c>
      <c r="E7" s="56">
        <f>E10+E8</f>
        <v>30000000</v>
      </c>
      <c r="F7" s="56">
        <f t="shared" ref="F7:F16" si="0">E7-D7</f>
        <v>16000000</v>
      </c>
      <c r="G7" s="119">
        <v>0</v>
      </c>
      <c r="H7" s="36"/>
      <c r="I7" s="37"/>
      <c r="J7" s="37"/>
      <c r="K7" s="37"/>
      <c r="L7" s="37"/>
      <c r="M7" s="37"/>
      <c r="N7" s="37"/>
      <c r="O7" s="37"/>
      <c r="P7" s="38"/>
    </row>
    <row r="8" spans="1:16" ht="21" customHeight="1" x14ac:dyDescent="0.15">
      <c r="A8" s="140"/>
      <c r="B8" s="49"/>
      <c r="C8" s="98" t="s">
        <v>42</v>
      </c>
      <c r="D8" s="39">
        <v>7000000</v>
      </c>
      <c r="E8" s="39">
        <f>P8+P9</f>
        <v>25000000</v>
      </c>
      <c r="F8" s="56">
        <f t="shared" si="0"/>
        <v>18000000</v>
      </c>
      <c r="G8" s="119">
        <v>0</v>
      </c>
      <c r="H8" s="36" t="s">
        <v>60</v>
      </c>
      <c r="I8" s="86">
        <v>5000000</v>
      </c>
      <c r="J8" s="37" t="s">
        <v>17</v>
      </c>
      <c r="K8" s="37" t="s">
        <v>14</v>
      </c>
      <c r="L8" s="37">
        <v>1</v>
      </c>
      <c r="M8" s="37" t="s">
        <v>46</v>
      </c>
      <c r="N8" s="37"/>
      <c r="O8" s="37"/>
      <c r="P8" s="110">
        <f>I8*L8</f>
        <v>5000000</v>
      </c>
    </row>
    <row r="9" spans="1:16" ht="21" customHeight="1" x14ac:dyDescent="0.15">
      <c r="A9" s="140"/>
      <c r="B9" s="49"/>
      <c r="C9" s="61"/>
      <c r="D9" s="39"/>
      <c r="E9" s="39"/>
      <c r="F9" s="56"/>
      <c r="G9" s="59"/>
      <c r="H9" s="36" t="s">
        <v>61</v>
      </c>
      <c r="I9" s="86">
        <v>5000000</v>
      </c>
      <c r="J9" s="37" t="s">
        <v>17</v>
      </c>
      <c r="K9" s="37" t="s">
        <v>14</v>
      </c>
      <c r="L9" s="37">
        <v>4</v>
      </c>
      <c r="M9" s="37" t="s">
        <v>46</v>
      </c>
      <c r="N9" s="37"/>
      <c r="O9" s="37"/>
      <c r="P9" s="110">
        <f>I9*L9</f>
        <v>20000000</v>
      </c>
    </row>
    <row r="10" spans="1:16" ht="21" customHeight="1" x14ac:dyDescent="0.15">
      <c r="A10" s="140"/>
      <c r="B10" s="108"/>
      <c r="C10" s="98" t="s">
        <v>43</v>
      </c>
      <c r="D10" s="85">
        <v>7000000</v>
      </c>
      <c r="E10" s="39">
        <f>P10+P11</f>
        <v>5000000</v>
      </c>
      <c r="F10" s="56">
        <f t="shared" si="0"/>
        <v>-2000000</v>
      </c>
      <c r="G10" s="119">
        <v>0</v>
      </c>
      <c r="H10" s="36" t="s">
        <v>62</v>
      </c>
      <c r="I10" s="86">
        <v>5000000</v>
      </c>
      <c r="J10" s="37" t="s">
        <v>17</v>
      </c>
      <c r="K10" s="37" t="s">
        <v>14</v>
      </c>
      <c r="L10" s="37">
        <v>1</v>
      </c>
      <c r="M10" s="37" t="s">
        <v>13</v>
      </c>
      <c r="N10" s="37"/>
      <c r="O10" s="37"/>
      <c r="P10" s="110">
        <f t="shared" ref="P10:P11" si="1">I10*L10</f>
        <v>5000000</v>
      </c>
    </row>
    <row r="11" spans="1:16" ht="21" customHeight="1" x14ac:dyDescent="0.15">
      <c r="A11" s="95"/>
      <c r="B11" s="109"/>
      <c r="C11" s="61"/>
      <c r="D11" s="20"/>
      <c r="E11" s="39"/>
      <c r="F11" s="35"/>
      <c r="G11" s="59"/>
      <c r="H11" s="36" t="s">
        <v>63</v>
      </c>
      <c r="I11" s="86">
        <v>0</v>
      </c>
      <c r="J11" s="37" t="s">
        <v>17</v>
      </c>
      <c r="K11" s="37" t="s">
        <v>14</v>
      </c>
      <c r="L11" s="37">
        <v>1</v>
      </c>
      <c r="M11" s="37" t="s">
        <v>13</v>
      </c>
      <c r="N11" s="37"/>
      <c r="O11" s="37"/>
      <c r="P11" s="110">
        <f t="shared" si="1"/>
        <v>0</v>
      </c>
    </row>
    <row r="12" spans="1:16" ht="21" customHeight="1" x14ac:dyDescent="0.15">
      <c r="A12" s="132" t="s">
        <v>9</v>
      </c>
      <c r="B12" s="133"/>
      <c r="C12" s="133"/>
      <c r="D12" s="41">
        <f>D13</f>
        <v>0</v>
      </c>
      <c r="E12" s="87">
        <f>E13</f>
        <v>0</v>
      </c>
      <c r="F12" s="35">
        <f t="shared" si="0"/>
        <v>0</v>
      </c>
      <c r="G12" s="59">
        <v>0</v>
      </c>
      <c r="H12" s="42"/>
      <c r="I12" s="43"/>
      <c r="J12" s="43"/>
      <c r="K12" s="43"/>
      <c r="L12" s="43"/>
      <c r="M12" s="43"/>
      <c r="N12" s="43"/>
      <c r="O12" s="43"/>
      <c r="P12" s="34"/>
    </row>
    <row r="13" spans="1:16" ht="21" customHeight="1" x14ac:dyDescent="0.15">
      <c r="A13" s="44"/>
      <c r="B13" s="134" t="s">
        <v>9</v>
      </c>
      <c r="C13" s="135"/>
      <c r="D13" s="20">
        <f>D14</f>
        <v>0</v>
      </c>
      <c r="E13" s="20">
        <f>SUM(E14:E14)</f>
        <v>0</v>
      </c>
      <c r="F13" s="56">
        <f t="shared" si="0"/>
        <v>0</v>
      </c>
      <c r="G13" s="59">
        <v>0</v>
      </c>
      <c r="H13" s="42" t="s">
        <v>9</v>
      </c>
      <c r="I13" s="43"/>
      <c r="J13" s="37"/>
      <c r="K13" s="37"/>
      <c r="L13" s="37"/>
      <c r="M13" s="37"/>
      <c r="N13" s="43"/>
      <c r="O13" s="43"/>
      <c r="P13" s="34"/>
    </row>
    <row r="14" spans="1:16" ht="21" customHeight="1" x14ac:dyDescent="0.15">
      <c r="A14" s="44"/>
      <c r="B14" s="45"/>
      <c r="C14" s="61" t="s">
        <v>28</v>
      </c>
      <c r="D14" s="20">
        <v>0</v>
      </c>
      <c r="E14" s="20">
        <f>P14</f>
        <v>0</v>
      </c>
      <c r="F14" s="56">
        <f t="shared" si="0"/>
        <v>0</v>
      </c>
      <c r="G14" s="59">
        <v>0</v>
      </c>
      <c r="H14" s="42" t="s">
        <v>64</v>
      </c>
      <c r="I14" s="86">
        <v>0</v>
      </c>
      <c r="J14" s="37" t="s">
        <v>17</v>
      </c>
      <c r="K14" s="37" t="s">
        <v>14</v>
      </c>
      <c r="L14" s="37">
        <v>0</v>
      </c>
      <c r="M14" s="37" t="s">
        <v>13</v>
      </c>
      <c r="N14" s="37"/>
      <c r="O14" s="37"/>
      <c r="P14" s="110">
        <f t="shared" ref="P14" si="2">I14*L14</f>
        <v>0</v>
      </c>
    </row>
    <row r="15" spans="1:16" ht="21" customHeight="1" x14ac:dyDescent="0.15">
      <c r="A15" s="132" t="s">
        <v>11</v>
      </c>
      <c r="B15" s="132"/>
      <c r="C15" s="132"/>
      <c r="D15" s="41">
        <f>D16</f>
        <v>1000</v>
      </c>
      <c r="E15" s="41">
        <f>E16</f>
        <v>1000</v>
      </c>
      <c r="F15" s="35">
        <f t="shared" si="0"/>
        <v>0</v>
      </c>
      <c r="G15" s="59">
        <v>0</v>
      </c>
      <c r="H15" s="42"/>
      <c r="I15" s="43"/>
      <c r="J15" s="37"/>
      <c r="K15" s="37"/>
      <c r="L15" s="37"/>
      <c r="M15" s="37"/>
      <c r="N15" s="37"/>
      <c r="O15" s="37"/>
      <c r="P15" s="34"/>
    </row>
    <row r="16" spans="1:16" ht="21" customHeight="1" x14ac:dyDescent="0.15">
      <c r="A16" s="46"/>
      <c r="B16" s="136" t="s">
        <v>11</v>
      </c>
      <c r="C16" s="135"/>
      <c r="D16" s="85">
        <f>D17</f>
        <v>1000</v>
      </c>
      <c r="E16" s="85">
        <f>E17</f>
        <v>1000</v>
      </c>
      <c r="F16" s="56">
        <f t="shared" si="0"/>
        <v>0</v>
      </c>
      <c r="G16" s="119">
        <v>0</v>
      </c>
      <c r="H16" s="42" t="s">
        <v>11</v>
      </c>
      <c r="I16" s="43"/>
      <c r="J16" s="37"/>
      <c r="K16" s="37"/>
      <c r="L16" s="37"/>
      <c r="M16" s="37"/>
      <c r="N16" s="37"/>
      <c r="O16" s="37"/>
      <c r="P16" s="34"/>
    </row>
    <row r="17" spans="1:16" ht="21" customHeight="1" x14ac:dyDescent="0.15">
      <c r="A17" s="113"/>
      <c r="B17" s="114"/>
      <c r="C17" s="57" t="s">
        <v>32</v>
      </c>
      <c r="D17" s="115">
        <v>1000</v>
      </c>
      <c r="E17" s="115">
        <f>P17</f>
        <v>1000</v>
      </c>
      <c r="F17" s="122">
        <f>E17-D17</f>
        <v>0</v>
      </c>
      <c r="G17" s="120">
        <v>0</v>
      </c>
      <c r="H17" s="116" t="s">
        <v>65</v>
      </c>
      <c r="I17" s="117">
        <v>1000</v>
      </c>
      <c r="J17" s="47" t="s">
        <v>17</v>
      </c>
      <c r="K17" s="47" t="s">
        <v>56</v>
      </c>
      <c r="L17" s="47">
        <v>1</v>
      </c>
      <c r="M17" s="47" t="s">
        <v>13</v>
      </c>
      <c r="N17" s="47"/>
      <c r="O17" s="47"/>
      <c r="P17" s="118">
        <f t="shared" ref="P17" si="3">I17*L17</f>
        <v>1000</v>
      </c>
    </row>
    <row r="18" spans="1:16" x14ac:dyDescent="0.15">
      <c r="G18" s="121"/>
    </row>
  </sheetData>
  <mergeCells count="14">
    <mergeCell ref="A1:P1"/>
    <mergeCell ref="A3:C3"/>
    <mergeCell ref="D3:D4"/>
    <mergeCell ref="E3:E4"/>
    <mergeCell ref="H3:P4"/>
    <mergeCell ref="F3:G3"/>
    <mergeCell ref="A12:C12"/>
    <mergeCell ref="B13:C13"/>
    <mergeCell ref="A15:C15"/>
    <mergeCell ref="B16:C16"/>
    <mergeCell ref="A5:C5"/>
    <mergeCell ref="A6:C6"/>
    <mergeCell ref="A7:A10"/>
    <mergeCell ref="B7:C7"/>
  </mergeCells>
  <phoneticPr fontId="20" type="noConversion"/>
  <pageMargins left="0.78740157480314965" right="0.78740157480314965" top="0.98425196850393704" bottom="0.98425196850393704" header="0.51181102362204722" footer="0.51181102362204722"/>
  <pageSetup paperSize="9" scale="80" firstPageNumber="3" fitToHeight="0" orientation="landscape" useFirstPageNumber="1" r:id="rId1"/>
  <headerFooter>
    <oddFooter>&amp;C&amp;"굴림,보통"&amp;9 &amp;R&amp;"굴림,보통"&amp;9참좋은무일복지센터(2023.02.13)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6"/>
  <sheetViews>
    <sheetView showGridLines="0" view="pageBreakPreview" topLeftCell="B28" zoomScaleNormal="100" zoomScaleSheetLayoutView="100" workbookViewId="0">
      <selection activeCell="K36" sqref="K35:K36"/>
    </sheetView>
  </sheetViews>
  <sheetFormatPr defaultRowHeight="13.5" x14ac:dyDescent="0.15"/>
  <cols>
    <col min="1" max="1" width="10.44140625" customWidth="1"/>
    <col min="2" max="2" width="9.5546875" customWidth="1"/>
    <col min="3" max="3" width="16.44140625" customWidth="1"/>
    <col min="4" max="4" width="12.44140625" customWidth="1"/>
    <col min="5" max="5" width="13.6640625" customWidth="1"/>
    <col min="6" max="6" width="12.44140625" customWidth="1"/>
    <col min="7" max="7" width="9.77734375" style="60" customWidth="1"/>
    <col min="8" max="8" width="21.109375" customWidth="1"/>
    <col min="9" max="9" width="10.44140625" customWidth="1"/>
    <col min="10" max="10" width="3.44140625" customWidth="1"/>
    <col min="11" max="11" width="3.6640625" customWidth="1"/>
    <col min="12" max="12" width="4.33203125" customWidth="1"/>
    <col min="13" max="13" width="3.88671875" customWidth="1"/>
    <col min="14" max="15" width="1.44140625" customWidth="1"/>
    <col min="16" max="16" width="9.21875" customWidth="1"/>
    <col min="19" max="19" width="12.21875" customWidth="1"/>
  </cols>
  <sheetData>
    <row r="1" spans="1:19" ht="20.100000000000001" customHeight="1" x14ac:dyDescent="0.15">
      <c r="A1" s="141" t="s">
        <v>88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</row>
    <row r="2" spans="1:19" ht="20.100000000000001" customHeight="1" x14ac:dyDescent="0.15">
      <c r="A2" s="62"/>
      <c r="B2" s="62"/>
      <c r="C2" s="62"/>
      <c r="D2" s="62"/>
      <c r="E2" s="62"/>
      <c r="F2" s="62"/>
      <c r="G2" s="63"/>
      <c r="H2" s="62"/>
      <c r="I2" s="62"/>
      <c r="J2" s="62"/>
      <c r="K2" s="62"/>
      <c r="L2" s="62"/>
      <c r="M2" s="62"/>
      <c r="N2" s="62"/>
      <c r="O2" s="62"/>
      <c r="P2" s="21" t="s">
        <v>23</v>
      </c>
    </row>
    <row r="3" spans="1:19" ht="21" customHeight="1" x14ac:dyDescent="0.15">
      <c r="A3" s="142" t="s">
        <v>12</v>
      </c>
      <c r="B3" s="143"/>
      <c r="C3" s="128"/>
      <c r="D3" s="144" t="s">
        <v>84</v>
      </c>
      <c r="E3" s="144" t="s">
        <v>85</v>
      </c>
      <c r="F3" s="148" t="s">
        <v>37</v>
      </c>
      <c r="G3" s="149"/>
      <c r="H3" s="146" t="s">
        <v>25</v>
      </c>
      <c r="I3" s="146"/>
      <c r="J3" s="146"/>
      <c r="K3" s="146"/>
      <c r="L3" s="146"/>
      <c r="M3" s="146"/>
      <c r="N3" s="146"/>
      <c r="O3" s="146"/>
      <c r="P3" s="146"/>
      <c r="R3" s="78" t="s">
        <v>40</v>
      </c>
      <c r="S3" s="54">
        <f>세입예산!E5</f>
        <v>30001000</v>
      </c>
    </row>
    <row r="4" spans="1:19" ht="21" customHeight="1" x14ac:dyDescent="0.15">
      <c r="A4" s="13" t="s">
        <v>19</v>
      </c>
      <c r="B4" s="30" t="s">
        <v>18</v>
      </c>
      <c r="C4" s="30" t="s">
        <v>5</v>
      </c>
      <c r="D4" s="145"/>
      <c r="E4" s="145"/>
      <c r="F4" s="64" t="s">
        <v>10</v>
      </c>
      <c r="G4" s="65" t="s">
        <v>20</v>
      </c>
      <c r="H4" s="146"/>
      <c r="I4" s="146"/>
      <c r="J4" s="146"/>
      <c r="K4" s="146"/>
      <c r="L4" s="146"/>
      <c r="M4" s="146"/>
      <c r="N4" s="146"/>
      <c r="O4" s="146"/>
      <c r="P4" s="146"/>
      <c r="R4" s="78" t="s">
        <v>41</v>
      </c>
      <c r="S4" s="54">
        <f>E5</f>
        <v>30001000</v>
      </c>
    </row>
    <row r="5" spans="1:19" ht="21" customHeight="1" x14ac:dyDescent="0.15">
      <c r="A5" s="130" t="s">
        <v>8</v>
      </c>
      <c r="B5" s="137"/>
      <c r="C5" s="131"/>
      <c r="D5" s="31">
        <f>D6+D10+D13</f>
        <v>14001000</v>
      </c>
      <c r="E5" s="31">
        <f>E6+E10+E13</f>
        <v>30001000</v>
      </c>
      <c r="F5" s="31">
        <f t="shared" ref="F5:F15" si="0">E5-D5</f>
        <v>16000000</v>
      </c>
      <c r="G5" s="59">
        <v>0</v>
      </c>
      <c r="H5" s="32"/>
      <c r="I5" s="33"/>
      <c r="J5" s="33"/>
      <c r="K5" s="33"/>
      <c r="L5" s="33"/>
      <c r="M5" s="33"/>
      <c r="N5" s="33"/>
      <c r="O5" s="33"/>
      <c r="P5" s="34"/>
      <c r="S5" s="54">
        <f>S3-S4</f>
        <v>0</v>
      </c>
    </row>
    <row r="6" spans="1:19" ht="21" customHeight="1" x14ac:dyDescent="0.15">
      <c r="A6" s="138" t="s">
        <v>47</v>
      </c>
      <c r="B6" s="139"/>
      <c r="C6" s="135"/>
      <c r="D6" s="35">
        <f>D7</f>
        <v>0</v>
      </c>
      <c r="E6" s="35">
        <f>E7</f>
        <v>0</v>
      </c>
      <c r="F6" s="35">
        <f t="shared" si="0"/>
        <v>0</v>
      </c>
      <c r="G6" s="59">
        <v>0</v>
      </c>
      <c r="H6" s="36"/>
      <c r="I6" s="37"/>
      <c r="J6" s="37"/>
      <c r="K6" s="37"/>
      <c r="L6" s="37"/>
      <c r="M6" s="37"/>
      <c r="N6" s="37"/>
      <c r="O6" s="37"/>
      <c r="P6" s="38"/>
    </row>
    <row r="7" spans="1:19" ht="21" customHeight="1" x14ac:dyDescent="0.15">
      <c r="A7" s="140"/>
      <c r="B7" s="136" t="s">
        <v>48</v>
      </c>
      <c r="C7" s="135"/>
      <c r="D7" s="56">
        <f>D8+D9</f>
        <v>0</v>
      </c>
      <c r="E7" s="56">
        <f>E8+E9</f>
        <v>0</v>
      </c>
      <c r="F7" s="56">
        <f t="shared" si="0"/>
        <v>0</v>
      </c>
      <c r="G7" s="119">
        <v>0</v>
      </c>
      <c r="H7" s="36"/>
      <c r="I7" s="37"/>
      <c r="J7" s="37"/>
      <c r="K7" s="37"/>
      <c r="L7" s="37"/>
      <c r="M7" s="37"/>
      <c r="N7" s="37"/>
      <c r="O7" s="37"/>
      <c r="P7" s="38"/>
    </row>
    <row r="8" spans="1:19" ht="21" customHeight="1" x14ac:dyDescent="0.15">
      <c r="A8" s="140"/>
      <c r="B8" s="150"/>
      <c r="C8" s="61" t="s">
        <v>49</v>
      </c>
      <c r="D8" s="85">
        <v>0</v>
      </c>
      <c r="E8" s="85">
        <f>P8</f>
        <v>0</v>
      </c>
      <c r="F8" s="56">
        <f t="shared" si="0"/>
        <v>0</v>
      </c>
      <c r="G8" s="119">
        <v>0</v>
      </c>
      <c r="H8" s="36" t="s">
        <v>69</v>
      </c>
      <c r="I8" s="37">
        <v>0</v>
      </c>
      <c r="J8" s="37" t="s">
        <v>17</v>
      </c>
      <c r="K8" s="37" t="s">
        <v>14</v>
      </c>
      <c r="L8" s="37">
        <v>0</v>
      </c>
      <c r="M8" s="37" t="s">
        <v>13</v>
      </c>
      <c r="N8" s="37"/>
      <c r="O8" s="37"/>
      <c r="P8" s="110">
        <f>I8*L8</f>
        <v>0</v>
      </c>
    </row>
    <row r="9" spans="1:19" ht="21" customHeight="1" x14ac:dyDescent="0.15">
      <c r="A9" s="140"/>
      <c r="B9" s="150"/>
      <c r="C9" s="106" t="s">
        <v>50</v>
      </c>
      <c r="D9" s="85">
        <v>0</v>
      </c>
      <c r="E9" s="85">
        <f>P9</f>
        <v>0</v>
      </c>
      <c r="F9" s="56">
        <f t="shared" si="0"/>
        <v>0</v>
      </c>
      <c r="G9" s="119">
        <v>0</v>
      </c>
      <c r="H9" s="36" t="s">
        <v>68</v>
      </c>
      <c r="I9" s="37">
        <v>0</v>
      </c>
      <c r="J9" s="37" t="s">
        <v>17</v>
      </c>
      <c r="K9" s="37" t="s">
        <v>14</v>
      </c>
      <c r="L9" s="37">
        <v>0</v>
      </c>
      <c r="M9" s="37" t="s">
        <v>13</v>
      </c>
      <c r="N9" s="37"/>
      <c r="O9" s="37"/>
      <c r="P9" s="111">
        <f t="shared" ref="P9" si="1">I9*L9</f>
        <v>0</v>
      </c>
    </row>
    <row r="10" spans="1:19" ht="21" customHeight="1" x14ac:dyDescent="0.15">
      <c r="A10" s="132" t="s">
        <v>7</v>
      </c>
      <c r="B10" s="132"/>
      <c r="C10" s="132"/>
      <c r="D10" s="87">
        <f>D11</f>
        <v>0</v>
      </c>
      <c r="E10" s="87">
        <f>E11</f>
        <v>0</v>
      </c>
      <c r="F10" s="35">
        <f t="shared" si="0"/>
        <v>0</v>
      </c>
      <c r="G10" s="59">
        <v>0</v>
      </c>
      <c r="H10" s="36"/>
      <c r="I10" s="37"/>
      <c r="J10" s="37"/>
      <c r="K10" s="37"/>
      <c r="L10" s="37"/>
      <c r="M10" s="37"/>
      <c r="N10" s="37"/>
      <c r="O10" s="37"/>
      <c r="P10" s="38"/>
    </row>
    <row r="11" spans="1:19" ht="21" customHeight="1" x14ac:dyDescent="0.15">
      <c r="A11" s="107"/>
      <c r="B11" s="134" t="s">
        <v>7</v>
      </c>
      <c r="C11" s="134"/>
      <c r="D11" s="20">
        <f>D12</f>
        <v>0</v>
      </c>
      <c r="E11" s="85">
        <f>E12</f>
        <v>0</v>
      </c>
      <c r="F11" s="56">
        <f t="shared" si="0"/>
        <v>0</v>
      </c>
      <c r="G11" s="119">
        <v>0</v>
      </c>
      <c r="H11" s="42" t="s">
        <v>7</v>
      </c>
      <c r="I11" s="37"/>
      <c r="J11" s="37"/>
      <c r="K11" s="37"/>
      <c r="L11" s="37"/>
      <c r="M11" s="37"/>
      <c r="N11" s="37"/>
      <c r="O11" s="43"/>
      <c r="P11" s="34"/>
    </row>
    <row r="12" spans="1:19" ht="21" customHeight="1" x14ac:dyDescent="0.15">
      <c r="A12" s="95"/>
      <c r="B12" s="50"/>
      <c r="C12" s="61" t="s">
        <v>7</v>
      </c>
      <c r="D12" s="48">
        <v>0</v>
      </c>
      <c r="E12" s="48">
        <f>I12*L12</f>
        <v>0</v>
      </c>
      <c r="F12" s="39">
        <f t="shared" si="0"/>
        <v>0</v>
      </c>
      <c r="G12" s="119">
        <v>0</v>
      </c>
      <c r="H12" s="66" t="s">
        <v>66</v>
      </c>
      <c r="I12" s="37">
        <v>0</v>
      </c>
      <c r="J12" s="37" t="s">
        <v>17</v>
      </c>
      <c r="K12" s="37" t="s">
        <v>14</v>
      </c>
      <c r="L12" s="37">
        <v>0</v>
      </c>
      <c r="M12" s="37" t="s">
        <v>13</v>
      </c>
      <c r="N12" s="40"/>
      <c r="O12" s="40"/>
      <c r="P12" s="111">
        <f t="shared" ref="P12" si="2">I12*L12</f>
        <v>0</v>
      </c>
    </row>
    <row r="13" spans="1:19" ht="21" customHeight="1" x14ac:dyDescent="0.15">
      <c r="A13" s="138" t="s">
        <v>9</v>
      </c>
      <c r="B13" s="139"/>
      <c r="C13" s="135"/>
      <c r="D13" s="68">
        <f>D14</f>
        <v>14001000</v>
      </c>
      <c r="E13" s="68">
        <f>E15</f>
        <v>30001000</v>
      </c>
      <c r="F13" s="68">
        <f t="shared" si="0"/>
        <v>16000000</v>
      </c>
      <c r="G13" s="69">
        <v>0</v>
      </c>
      <c r="H13" s="66"/>
      <c r="I13" s="40"/>
      <c r="J13" s="40"/>
      <c r="K13" s="37"/>
      <c r="L13" s="40"/>
      <c r="M13" s="40"/>
      <c r="N13" s="40"/>
      <c r="O13" s="40"/>
      <c r="P13" s="67"/>
    </row>
    <row r="14" spans="1:19" ht="21" customHeight="1" x14ac:dyDescent="0.15">
      <c r="A14" s="46"/>
      <c r="B14" s="134" t="s">
        <v>9</v>
      </c>
      <c r="C14" s="134"/>
      <c r="D14" s="70">
        <f>D15</f>
        <v>14001000</v>
      </c>
      <c r="E14" s="70">
        <f>E15</f>
        <v>30001000</v>
      </c>
      <c r="F14" s="70">
        <f t="shared" si="0"/>
        <v>16000000</v>
      </c>
      <c r="G14" s="71">
        <v>0</v>
      </c>
      <c r="H14" s="66" t="s">
        <v>9</v>
      </c>
      <c r="I14" s="40"/>
      <c r="J14" s="40"/>
      <c r="K14" s="40"/>
      <c r="L14" s="40"/>
      <c r="M14" s="40"/>
      <c r="N14" s="40"/>
      <c r="O14" s="40"/>
      <c r="P14" s="38"/>
    </row>
    <row r="15" spans="1:19" ht="21" customHeight="1" x14ac:dyDescent="0.15">
      <c r="A15" s="72"/>
      <c r="B15" s="57"/>
      <c r="C15" s="57" t="s">
        <v>27</v>
      </c>
      <c r="D15" s="73">
        <v>14001000</v>
      </c>
      <c r="E15" s="73">
        <f>P15</f>
        <v>30001000</v>
      </c>
      <c r="F15" s="73">
        <f t="shared" si="0"/>
        <v>16000000</v>
      </c>
      <c r="G15" s="74">
        <v>0</v>
      </c>
      <c r="H15" s="75" t="s">
        <v>67</v>
      </c>
      <c r="I15" s="47">
        <v>30001000</v>
      </c>
      <c r="J15" s="47" t="s">
        <v>17</v>
      </c>
      <c r="K15" s="47" t="s">
        <v>14</v>
      </c>
      <c r="L15" s="47">
        <v>1</v>
      </c>
      <c r="M15" s="47" t="s">
        <v>13</v>
      </c>
      <c r="N15" s="47"/>
      <c r="O15" s="47"/>
      <c r="P15" s="112">
        <f t="shared" ref="P15" si="3">I15*L15</f>
        <v>30001000</v>
      </c>
    </row>
    <row r="16" spans="1:19" ht="20.100000000000001" customHeight="1" x14ac:dyDescent="0.15">
      <c r="P16" s="105"/>
    </row>
  </sheetData>
  <mergeCells count="15">
    <mergeCell ref="A13:C13"/>
    <mergeCell ref="B14:C14"/>
    <mergeCell ref="A6:C6"/>
    <mergeCell ref="A7:A9"/>
    <mergeCell ref="B7:C7"/>
    <mergeCell ref="B8:B9"/>
    <mergeCell ref="A10:C10"/>
    <mergeCell ref="B11:C11"/>
    <mergeCell ref="A5:C5"/>
    <mergeCell ref="A1:P1"/>
    <mergeCell ref="A3:C3"/>
    <mergeCell ref="H3:P4"/>
    <mergeCell ref="F3:G3"/>
    <mergeCell ref="D3:D4"/>
    <mergeCell ref="E3:E4"/>
  </mergeCells>
  <phoneticPr fontId="20" type="noConversion"/>
  <pageMargins left="0.78740157480314965" right="0.78740157480314965" top="0.98425196850393704" bottom="0.98425196850393704" header="0.51181102362204722" footer="0.51181102362204722"/>
  <pageSetup paperSize="9" scale="76" firstPageNumber="4" orientation="landscape" useFirstPageNumber="1" r:id="rId1"/>
  <headerFooter>
    <oddFooter>&amp;C&amp;"굴림,보통"&amp;9 &amp;R&amp;"굴림,보통"&amp;9참좋은무일복지센터(2023.02.13)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7"/>
  <sheetViews>
    <sheetView showGridLines="0" view="pageBreakPreview" zoomScaleNormal="100" zoomScaleSheetLayoutView="100" workbookViewId="0">
      <selection activeCell="C16" sqref="C16:E16"/>
    </sheetView>
  </sheetViews>
  <sheetFormatPr defaultRowHeight="13.5" x14ac:dyDescent="0.15"/>
  <cols>
    <col min="1" max="2" width="14.88671875" style="12" customWidth="1"/>
    <col min="3" max="5" width="14.5546875" style="12" customWidth="1"/>
    <col min="6" max="6" width="11.77734375" bestFit="1" customWidth="1"/>
    <col min="8" max="8" width="10.5546875" bestFit="1" customWidth="1"/>
  </cols>
  <sheetData>
    <row r="1" spans="1:6" ht="39" customHeight="1" x14ac:dyDescent="0.15">
      <c r="A1" s="141" t="s">
        <v>21</v>
      </c>
      <c r="B1" s="141"/>
      <c r="C1" s="141"/>
      <c r="D1" s="141"/>
      <c r="E1" s="141"/>
    </row>
    <row r="2" spans="1:6" ht="21" customHeight="1" x14ac:dyDescent="0.15">
      <c r="A2" s="29" t="s">
        <v>70</v>
      </c>
      <c r="B2" s="29"/>
      <c r="C2" s="29"/>
      <c r="D2" s="29"/>
      <c r="E2" s="29"/>
    </row>
    <row r="3" spans="1:6" ht="21" customHeight="1" x14ac:dyDescent="0.15">
      <c r="A3" s="29" t="s">
        <v>36</v>
      </c>
      <c r="B3" s="29"/>
      <c r="C3" s="29"/>
      <c r="D3" s="29"/>
      <c r="E3" s="29"/>
    </row>
    <row r="4" spans="1:6" ht="14.25" customHeight="1" thickBot="1" x14ac:dyDescent="0.2">
      <c r="A4" s="88"/>
      <c r="B4" s="88"/>
      <c r="C4" s="88"/>
      <c r="D4" s="88"/>
      <c r="E4" s="21" t="s">
        <v>38</v>
      </c>
    </row>
    <row r="5" spans="1:6" ht="21" customHeight="1" thickBot="1" x14ac:dyDescent="0.2">
      <c r="A5" s="154" t="s">
        <v>57</v>
      </c>
      <c r="B5" s="158" t="s">
        <v>58</v>
      </c>
      <c r="C5" s="89" t="s">
        <v>75</v>
      </c>
      <c r="D5" s="89" t="s">
        <v>76</v>
      </c>
      <c r="E5" s="90" t="s">
        <v>26</v>
      </c>
    </row>
    <row r="6" spans="1:6" ht="21" customHeight="1" thickTop="1" thickBot="1" x14ac:dyDescent="0.2">
      <c r="A6" s="155"/>
      <c r="B6" s="159"/>
      <c r="C6" s="25" t="s">
        <v>79</v>
      </c>
      <c r="D6" s="26" t="s">
        <v>55</v>
      </c>
      <c r="E6" s="91" t="s">
        <v>10</v>
      </c>
    </row>
    <row r="7" spans="1:6" ht="21" customHeight="1" thickTop="1" x14ac:dyDescent="0.15">
      <c r="A7" s="160" t="s">
        <v>52</v>
      </c>
      <c r="B7" s="163" t="s">
        <v>42</v>
      </c>
      <c r="C7" s="77">
        <f>세입예산!D8</f>
        <v>7000000</v>
      </c>
      <c r="D7" s="77">
        <f>세입예산!E8</f>
        <v>25000000</v>
      </c>
      <c r="E7" s="92">
        <f>D7-C7</f>
        <v>18000000</v>
      </c>
      <c r="F7" s="54">
        <f>E7+E9</f>
        <v>16000000</v>
      </c>
    </row>
    <row r="8" spans="1:6" ht="21" customHeight="1" x14ac:dyDescent="0.15">
      <c r="A8" s="161"/>
      <c r="B8" s="164"/>
      <c r="C8" s="165" t="s">
        <v>91</v>
      </c>
      <c r="D8" s="166"/>
      <c r="E8" s="167"/>
    </row>
    <row r="9" spans="1:6" ht="21" customHeight="1" x14ac:dyDescent="0.15">
      <c r="A9" s="161"/>
      <c r="B9" s="169" t="s">
        <v>43</v>
      </c>
      <c r="C9" s="20">
        <f>세입예산!D10</f>
        <v>7000000</v>
      </c>
      <c r="D9" s="20">
        <f>세입예산!E10</f>
        <v>5000000</v>
      </c>
      <c r="E9" s="125">
        <f>D9-C9</f>
        <v>-2000000</v>
      </c>
    </row>
    <row r="10" spans="1:6" ht="21" customHeight="1" thickBot="1" x14ac:dyDescent="0.2">
      <c r="A10" s="168"/>
      <c r="B10" s="170"/>
      <c r="C10" s="171" t="s">
        <v>92</v>
      </c>
      <c r="D10" s="171"/>
      <c r="E10" s="172"/>
    </row>
    <row r="11" spans="1:6" ht="21" customHeight="1" x14ac:dyDescent="0.15">
      <c r="A11" s="7"/>
      <c r="B11" s="7"/>
      <c r="C11" s="8"/>
      <c r="D11" s="9"/>
      <c r="E11" s="9"/>
    </row>
    <row r="12" spans="1:6" ht="21" customHeight="1" thickBot="1" x14ac:dyDescent="0.2">
      <c r="A12" s="162" t="s">
        <v>39</v>
      </c>
      <c r="B12" s="162"/>
      <c r="C12" s="162" t="s">
        <v>36</v>
      </c>
      <c r="D12" s="162" t="s">
        <v>36</v>
      </c>
      <c r="E12" s="162"/>
    </row>
    <row r="13" spans="1:6" ht="21" customHeight="1" thickBot="1" x14ac:dyDescent="0.2">
      <c r="A13" s="154" t="s">
        <v>57</v>
      </c>
      <c r="B13" s="158" t="s">
        <v>58</v>
      </c>
      <c r="C13" s="89" t="s">
        <v>75</v>
      </c>
      <c r="D13" s="89" t="s">
        <v>77</v>
      </c>
      <c r="E13" s="90" t="s">
        <v>26</v>
      </c>
      <c r="F13" s="54">
        <f>E15</f>
        <v>16000000</v>
      </c>
    </row>
    <row r="14" spans="1:6" ht="21" customHeight="1" thickTop="1" thickBot="1" x14ac:dyDescent="0.2">
      <c r="A14" s="155"/>
      <c r="B14" s="159"/>
      <c r="C14" s="25" t="s">
        <v>79</v>
      </c>
      <c r="D14" s="26" t="s">
        <v>55</v>
      </c>
      <c r="E14" s="93" t="s">
        <v>10</v>
      </c>
    </row>
    <row r="15" spans="1:6" ht="21" customHeight="1" thickTop="1" x14ac:dyDescent="0.15">
      <c r="A15" s="160" t="s">
        <v>72</v>
      </c>
      <c r="B15" s="156" t="s">
        <v>81</v>
      </c>
      <c r="C15" s="18">
        <f>세출예산!D14</f>
        <v>14001000</v>
      </c>
      <c r="D15" s="18">
        <f>세출예산!E14</f>
        <v>30001000</v>
      </c>
      <c r="E15" s="94">
        <f>D15-C15</f>
        <v>16000000</v>
      </c>
    </row>
    <row r="16" spans="1:6" ht="21" customHeight="1" x14ac:dyDescent="0.15">
      <c r="A16" s="161"/>
      <c r="B16" s="157"/>
      <c r="C16" s="151" t="s">
        <v>89</v>
      </c>
      <c r="D16" s="152"/>
      <c r="E16" s="153"/>
    </row>
    <row r="17" spans="1:2" x14ac:dyDescent="0.15">
      <c r="A17" s="11"/>
      <c r="B17" s="11"/>
    </row>
  </sheetData>
  <mergeCells count="15">
    <mergeCell ref="A1:E1"/>
    <mergeCell ref="A12:E12"/>
    <mergeCell ref="A5:A6"/>
    <mergeCell ref="B5:B6"/>
    <mergeCell ref="A7:A8"/>
    <mergeCell ref="B7:B8"/>
    <mergeCell ref="C8:E8"/>
    <mergeCell ref="A9:A10"/>
    <mergeCell ref="B9:B10"/>
    <mergeCell ref="C10:E10"/>
    <mergeCell ref="C16:E16"/>
    <mergeCell ref="A13:A14"/>
    <mergeCell ref="B15:B16"/>
    <mergeCell ref="B13:B14"/>
    <mergeCell ref="A15:A16"/>
  </mergeCells>
  <phoneticPr fontId="20" type="noConversion"/>
  <pageMargins left="0.78740157480314965" right="0.74803149606299213" top="0.98425196850393704" bottom="0.98425196850393704" header="0.51181102362204722" footer="0.51181102362204722"/>
  <pageSetup paperSize="9" scale="99" firstPageNumber="5" orientation="portrait" useFirstPageNumber="1" r:id="rId1"/>
  <headerFooter>
    <oddFooter>&amp;C&amp;"굴림,보통"&amp;9 &amp;R&amp;"굴림,보통"&amp;9참좋은무일복지센터(2023.02.13)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 지정된 범위</vt:lpstr>
      </vt:variant>
      <vt:variant>
        <vt:i4>9</vt:i4>
      </vt:variant>
    </vt:vector>
  </HeadingPairs>
  <TitlesOfParts>
    <vt:vector size="15" baseType="lpstr">
      <vt:lpstr>표지</vt:lpstr>
      <vt:lpstr>예산총칙</vt:lpstr>
      <vt:lpstr>추경예산총괄</vt:lpstr>
      <vt:lpstr>세입예산</vt:lpstr>
      <vt:lpstr>세출예산</vt:lpstr>
      <vt:lpstr>예산증감내용</vt:lpstr>
      <vt:lpstr>세입예산!Consolidate_Area</vt:lpstr>
      <vt:lpstr>세출예산!Consolidate_Area</vt:lpstr>
      <vt:lpstr>예산증감내용!Consolidate_Area</vt:lpstr>
      <vt:lpstr>추경예산총괄!Consolidate_Area</vt:lpstr>
      <vt:lpstr>표지!Consolidate_Area</vt:lpstr>
      <vt:lpstr>세입예산!Print_Area</vt:lpstr>
      <vt:lpstr>세출예산!Print_Area</vt:lpstr>
      <vt:lpstr>예산증감내용!Print_Area</vt:lpstr>
      <vt:lpstr>표지!Print_Area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PC</dc:creator>
  <cp:lastModifiedBy>PC</cp:lastModifiedBy>
  <cp:revision>56</cp:revision>
  <cp:lastPrinted>2023-02-24T06:52:43Z</cp:lastPrinted>
  <dcterms:created xsi:type="dcterms:W3CDTF">2016-12-07T07:13:09Z</dcterms:created>
  <dcterms:modified xsi:type="dcterms:W3CDTF">2023-02-24T06:58:44Z</dcterms:modified>
</cp:coreProperties>
</file>